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sx21763_bristol_ac_uk/Documents/Documents/General/"/>
    </mc:Choice>
  </mc:AlternateContent>
  <xr:revisionPtr revIDLastSave="0" documentId="8_{46ECC0EE-F383-4F36-BE4E-4B6F761D49E8}" xr6:coauthVersionLast="47" xr6:coauthVersionMax="47" xr10:uidLastSave="{00000000-0000-0000-0000-000000000000}"/>
  <bookViews>
    <workbookView xWindow="-120" yWindow="-120" windowWidth="29040" windowHeight="15840" xr2:uid="{4C89471A-44DB-4C40-8EFA-AC267FE57B09}"/>
  </bookViews>
  <sheets>
    <sheet name="Blank Budget" sheetId="2" r:id="rId1"/>
    <sheet name="Example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H30" i="1"/>
  <c r="H29" i="1"/>
  <c r="I30" i="1"/>
  <c r="I29" i="1"/>
  <c r="I31" i="2"/>
  <c r="I32" i="2"/>
  <c r="I30" i="2"/>
  <c r="H12" i="2"/>
  <c r="H31" i="2"/>
  <c r="H32" i="2"/>
  <c r="D25" i="2"/>
  <c r="D24" i="1"/>
  <c r="H11" i="1" s="1"/>
  <c r="G42" i="2"/>
  <c r="G41" i="2"/>
  <c r="G40" i="2"/>
  <c r="G39" i="2"/>
  <c r="G38" i="2"/>
  <c r="G37" i="2"/>
  <c r="G36" i="2"/>
  <c r="G35" i="2"/>
  <c r="H43" i="2" s="1"/>
  <c r="G34" i="2"/>
  <c r="G32" i="2"/>
  <c r="G31" i="2"/>
  <c r="G30" i="2"/>
  <c r="H25" i="2"/>
  <c r="I24" i="2"/>
  <c r="H24" i="2"/>
  <c r="I23" i="2"/>
  <c r="H23" i="2"/>
  <c r="I22" i="2"/>
  <c r="H22" i="2"/>
  <c r="I21" i="2"/>
  <c r="I25" i="2" s="1"/>
  <c r="H21" i="2"/>
  <c r="I19" i="2"/>
  <c r="H19" i="2"/>
  <c r="I18" i="2"/>
  <c r="H18" i="2"/>
  <c r="I17" i="2"/>
  <c r="H17" i="2"/>
  <c r="I16" i="2"/>
  <c r="I20" i="2" s="1"/>
  <c r="I26" i="2" s="1"/>
  <c r="H16" i="2"/>
  <c r="H20" i="2" s="1"/>
  <c r="I12" i="2"/>
  <c r="G34" i="1"/>
  <c r="G35" i="1"/>
  <c r="G36" i="1"/>
  <c r="G37" i="1"/>
  <c r="G38" i="1"/>
  <c r="G39" i="1"/>
  <c r="G40" i="1"/>
  <c r="G41" i="1"/>
  <c r="G33" i="1"/>
  <c r="G30" i="1"/>
  <c r="G31" i="1"/>
  <c r="I31" i="1" s="1"/>
  <c r="G29" i="1"/>
  <c r="I16" i="1"/>
  <c r="I17" i="1"/>
  <c r="I18" i="1"/>
  <c r="I15" i="1"/>
  <c r="H17" i="1"/>
  <c r="H16" i="1"/>
  <c r="H18" i="1"/>
  <c r="H15" i="1"/>
  <c r="I21" i="1"/>
  <c r="I23" i="1"/>
  <c r="I22" i="1"/>
  <c r="H23" i="1"/>
  <c r="H22" i="1"/>
  <c r="H21" i="1"/>
  <c r="I20" i="1"/>
  <c r="H20" i="1"/>
  <c r="I11" i="1"/>
  <c r="I33" i="2" l="1"/>
  <c r="H30" i="2"/>
  <c r="I42" i="1"/>
  <c r="H42" i="1"/>
  <c r="H31" i="1"/>
  <c r="I24" i="1"/>
  <c r="H26" i="2"/>
  <c r="H33" i="2"/>
  <c r="H44" i="2" s="1"/>
  <c r="I43" i="2"/>
  <c r="I44" i="2" s="1"/>
  <c r="I9" i="2" s="1"/>
  <c r="I19" i="1"/>
  <c r="I25" i="1" s="1"/>
  <c r="H19" i="1"/>
  <c r="H32" i="1" l="1"/>
  <c r="H43" i="1" s="1"/>
  <c r="H25" i="1"/>
  <c r="H9" i="2"/>
  <c r="B46" i="2" s="1"/>
  <c r="I32" i="1"/>
  <c r="I43" i="1" s="1"/>
  <c r="I8" i="1" s="1"/>
  <c r="H8" i="1" l="1"/>
  <c r="B45" i="1" s="1"/>
</calcChain>
</file>

<file path=xl/sharedStrings.xml><?xml version="1.0" encoding="utf-8"?>
<sst xmlns="http://schemas.openxmlformats.org/spreadsheetml/2006/main" count="168" uniqueCount="49">
  <si>
    <t>Event Budget Planner</t>
  </si>
  <si>
    <t>Student Group:</t>
  </si>
  <si>
    <t>Event Name:</t>
  </si>
  <si>
    <t>Event Date:</t>
  </si>
  <si>
    <t>PROJECTED PROFIT/LOSS</t>
  </si>
  <si>
    <t>Total Event Capacity</t>
  </si>
  <si>
    <t>INCOME</t>
  </si>
  <si>
    <t>Area</t>
  </si>
  <si>
    <t>Type</t>
  </si>
  <si>
    <t>Unit</t>
  </si>
  <si>
    <t>Cost</t>
  </si>
  <si>
    <t>Tickets</t>
  </si>
  <si>
    <t>Ticket Type 1</t>
  </si>
  <si>
    <t>Ticket Type 2</t>
  </si>
  <si>
    <t>Ticket Type 3</t>
  </si>
  <si>
    <t>Ticket Type 4</t>
  </si>
  <si>
    <t>TOTAL</t>
  </si>
  <si>
    <t xml:space="preserve">Other Income </t>
  </si>
  <si>
    <t>Allocated club/society funds</t>
  </si>
  <si>
    <t>Fundraising</t>
  </si>
  <si>
    <t>Grant</t>
  </si>
  <si>
    <t>Sponsorship</t>
  </si>
  <si>
    <t>AREA TOTAL</t>
  </si>
  <si>
    <t>PROJECTED EXPENDITURE</t>
  </si>
  <si>
    <t>Add VAT?</t>
  </si>
  <si>
    <t>Total</t>
  </si>
  <si>
    <t>Variable Costs</t>
  </si>
  <si>
    <t>Food Per Person</t>
  </si>
  <si>
    <t>No</t>
  </si>
  <si>
    <t>Beverages Per Person</t>
  </si>
  <si>
    <t xml:space="preserve">Other </t>
  </si>
  <si>
    <t>Fixed Costs</t>
  </si>
  <si>
    <t>Venue Hire</t>
  </si>
  <si>
    <t>Yes</t>
  </si>
  <si>
    <t>-</t>
  </si>
  <si>
    <t>Publicity/advertising</t>
  </si>
  <si>
    <t>Transport</t>
  </si>
  <si>
    <t>Band</t>
  </si>
  <si>
    <t>DJ</t>
  </si>
  <si>
    <t>Other equipment</t>
  </si>
  <si>
    <t>Decorations</t>
  </si>
  <si>
    <t>Security/stewarding</t>
  </si>
  <si>
    <t>Other</t>
  </si>
  <si>
    <t>Event Soc</t>
  </si>
  <si>
    <t>Best Event Ever</t>
  </si>
  <si>
    <t>Earlybird</t>
  </si>
  <si>
    <t>First Release</t>
  </si>
  <si>
    <t>Member 2nd Release</t>
  </si>
  <si>
    <t>General 2nd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</si>
</sst>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_-&quot;£&quot;* #,##0.00_-;\-&quot;£&quot;* #,##0.00_-;_-&quot;£&quot;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9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16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65" fontId="2" fillId="7" borderId="16" xfId="0" applyNumberFormat="1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165" fontId="3" fillId="8" borderId="16" xfId="0" applyNumberFormat="1" applyFont="1" applyFill="1" applyBorder="1" applyAlignment="1">
      <alignment horizontal="center" vertical="center"/>
    </xf>
    <xf numFmtId="165" fontId="3" fillId="12" borderId="16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2" fillId="13" borderId="1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9" fontId="2" fillId="5" borderId="19" xfId="0" applyNumberFormat="1" applyFont="1" applyFill="1" applyBorder="1" applyAlignment="1">
      <alignment horizontal="center" vertical="center"/>
    </xf>
    <xf numFmtId="9" fontId="2" fillId="5" borderId="14" xfId="0" applyNumberFormat="1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165" fontId="2" fillId="12" borderId="16" xfId="0" applyNumberFormat="1" applyFont="1" applyFill="1" applyBorder="1" applyAlignment="1">
      <alignment horizontal="center" vertical="center"/>
    </xf>
    <xf numFmtId="165" fontId="2" fillId="12" borderId="18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0" fillId="0" borderId="16" xfId="0" applyNumberFormat="1" applyBorder="1"/>
    <xf numFmtId="165" fontId="0" fillId="0" borderId="20" xfId="0" applyNumberFormat="1" applyBorder="1"/>
    <xf numFmtId="0" fontId="3" fillId="0" borderId="4" xfId="0" applyFont="1" applyBorder="1" applyAlignment="1">
      <alignment horizontal="center" vertical="center"/>
    </xf>
    <xf numFmtId="0" fontId="2" fillId="10" borderId="8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65" fontId="2" fillId="10" borderId="1" xfId="0" applyNumberFormat="1" applyFont="1" applyFill="1" applyBorder="1" applyAlignment="1">
      <alignment vertical="center"/>
    </xf>
    <xf numFmtId="165" fontId="2" fillId="9" borderId="1" xfId="0" applyNumberFormat="1" applyFont="1" applyFill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9" fontId="2" fillId="10" borderId="9" xfId="0" applyNumberFormat="1" applyFont="1" applyFill="1" applyBorder="1" applyAlignment="1">
      <alignment horizontal="center" vertical="center"/>
    </xf>
    <xf numFmtId="165" fontId="2" fillId="10" borderId="8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165" fontId="0" fillId="16" borderId="16" xfId="0" applyNumberFormat="1" applyFill="1" applyBorder="1"/>
    <xf numFmtId="165" fontId="3" fillId="6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2" fillId="3" borderId="8" xfId="0" applyNumberFormat="1" applyFont="1" applyFill="1" applyBorder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0" fontId="1" fillId="0" borderId="16" xfId="0" applyFont="1" applyBorder="1"/>
    <xf numFmtId="165" fontId="3" fillId="16" borderId="19" xfId="0" applyNumberFormat="1" applyFont="1" applyFill="1" applyBorder="1" applyAlignment="1">
      <alignment horizontal="center" vertical="center"/>
    </xf>
    <xf numFmtId="165" fontId="3" fillId="16" borderId="14" xfId="0" applyNumberFormat="1" applyFont="1" applyFill="1" applyBorder="1" applyAlignment="1">
      <alignment horizontal="center" vertical="center"/>
    </xf>
    <xf numFmtId="165" fontId="3" fillId="16" borderId="16" xfId="0" applyNumberFormat="1" applyFont="1" applyFill="1" applyBorder="1" applyAlignment="1">
      <alignment horizontal="center" vertical="center"/>
    </xf>
    <xf numFmtId="165" fontId="3" fillId="16" borderId="4" xfId="0" applyNumberFormat="1" applyFont="1" applyFill="1" applyBorder="1" applyAlignment="1">
      <alignment horizontal="center" vertical="center"/>
    </xf>
    <xf numFmtId="165" fontId="3" fillId="16" borderId="20" xfId="0" applyNumberFormat="1" applyFont="1" applyFill="1" applyBorder="1" applyAlignment="1">
      <alignment horizontal="center" vertical="center"/>
    </xf>
    <xf numFmtId="165" fontId="3" fillId="16" borderId="1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/>
    </xf>
    <xf numFmtId="0" fontId="2" fillId="14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4B77-BEB3-4E02-A025-D1541B41A98E}">
  <dimension ref="B2:I48"/>
  <sheetViews>
    <sheetView tabSelected="1" topLeftCell="A16" workbookViewId="0">
      <selection activeCell="K7" sqref="K7"/>
    </sheetView>
  </sheetViews>
  <sheetFormatPr defaultRowHeight="15"/>
  <cols>
    <col min="2" max="2" width="14.7109375" bestFit="1" customWidth="1"/>
    <col min="3" max="3" width="26.5703125" bestFit="1" customWidth="1"/>
    <col min="4" max="4" width="7.85546875" customWidth="1"/>
    <col min="5" max="5" width="8.85546875" customWidth="1"/>
    <col min="6" max="6" width="9.85546875" bestFit="1" customWidth="1"/>
    <col min="7" max="7" width="11" customWidth="1"/>
    <col min="8" max="8" width="15.5703125" customWidth="1"/>
    <col min="9" max="9" width="18" customWidth="1"/>
  </cols>
  <sheetData>
    <row r="2" spans="2:9">
      <c r="B2" s="89" t="s">
        <v>0</v>
      </c>
      <c r="C2" s="89"/>
      <c r="D2" s="89"/>
      <c r="E2" s="89"/>
      <c r="F2" s="89"/>
      <c r="G2" s="89"/>
      <c r="H2" s="89"/>
      <c r="I2" s="89"/>
    </row>
    <row r="4" spans="2:9">
      <c r="B4" s="65" t="s">
        <v>1</v>
      </c>
      <c r="C4" s="90"/>
      <c r="D4" s="90"/>
      <c r="E4" s="90"/>
      <c r="F4" s="90"/>
      <c r="G4" s="90"/>
      <c r="H4" s="90"/>
      <c r="I4" s="90"/>
    </row>
    <row r="5" spans="2:9">
      <c r="B5" s="65" t="s">
        <v>2</v>
      </c>
      <c r="C5" s="90"/>
      <c r="D5" s="90"/>
      <c r="E5" s="90"/>
      <c r="F5" s="90"/>
      <c r="G5" s="90"/>
      <c r="H5" s="90"/>
      <c r="I5" s="90"/>
    </row>
    <row r="6" spans="2:9">
      <c r="B6" s="65" t="s">
        <v>3</v>
      </c>
      <c r="C6" s="90"/>
      <c r="D6" s="90"/>
      <c r="E6" s="90"/>
      <c r="F6" s="90"/>
      <c r="G6" s="90"/>
      <c r="H6" s="90"/>
      <c r="I6" s="90"/>
    </row>
    <row r="8" spans="2:9">
      <c r="B8" s="91" t="s">
        <v>4</v>
      </c>
      <c r="C8" s="92"/>
      <c r="D8" s="92"/>
      <c r="E8" s="92"/>
      <c r="F8" s="92"/>
      <c r="G8" s="92"/>
      <c r="H8" s="1">
        <v>1</v>
      </c>
      <c r="I8" s="1">
        <v>0.7</v>
      </c>
    </row>
    <row r="9" spans="2:9">
      <c r="B9" s="93"/>
      <c r="C9" s="94"/>
      <c r="D9" s="94"/>
      <c r="E9" s="94"/>
      <c r="F9" s="94"/>
      <c r="G9" s="95"/>
      <c r="H9" s="63">
        <f>H26-H44</f>
        <v>0</v>
      </c>
      <c r="I9" s="64">
        <f>I26-I44</f>
        <v>0</v>
      </c>
    </row>
    <row r="10" spans="2:9">
      <c r="B10" s="2"/>
      <c r="C10" s="2"/>
      <c r="D10" s="2"/>
      <c r="E10" s="2"/>
      <c r="F10" s="2"/>
      <c r="G10" s="2"/>
      <c r="H10" s="2"/>
      <c r="I10" s="2"/>
    </row>
    <row r="11" spans="2:9">
      <c r="B11" s="96" t="s">
        <v>5</v>
      </c>
      <c r="C11" s="97"/>
      <c r="D11" s="97"/>
      <c r="E11" s="97"/>
      <c r="F11" s="97"/>
      <c r="G11" s="98"/>
      <c r="H11" s="4">
        <v>1</v>
      </c>
      <c r="I11" s="3">
        <v>0.7</v>
      </c>
    </row>
    <row r="12" spans="2:9">
      <c r="B12" s="99"/>
      <c r="C12" s="100"/>
      <c r="D12" s="100"/>
      <c r="E12" s="100"/>
      <c r="F12" s="100"/>
      <c r="G12" s="101"/>
      <c r="H12" s="73">
        <f>D25</f>
        <v>0</v>
      </c>
      <c r="I12" s="74">
        <f>H12*0.7</f>
        <v>0</v>
      </c>
    </row>
    <row r="13" spans="2:9">
      <c r="B13" s="2"/>
      <c r="C13" s="2"/>
      <c r="D13" s="6"/>
      <c r="E13" s="6"/>
      <c r="F13" s="6"/>
      <c r="G13" s="6"/>
      <c r="H13" s="6"/>
      <c r="I13" s="6"/>
    </row>
    <row r="14" spans="2:9">
      <c r="B14" s="102" t="s">
        <v>6</v>
      </c>
      <c r="C14" s="102"/>
      <c r="D14" s="102"/>
      <c r="E14" s="102"/>
      <c r="F14" s="102"/>
      <c r="G14" s="102"/>
      <c r="H14" s="102"/>
      <c r="I14" s="102"/>
    </row>
    <row r="15" spans="2:9">
      <c r="B15" s="33" t="s">
        <v>7</v>
      </c>
      <c r="C15" s="33" t="s">
        <v>8</v>
      </c>
      <c r="D15" s="16" t="s">
        <v>9</v>
      </c>
      <c r="E15" s="34" t="s">
        <v>10</v>
      </c>
      <c r="F15" s="24"/>
      <c r="G15" s="24"/>
      <c r="H15" s="35">
        <v>1</v>
      </c>
      <c r="I15" s="36">
        <v>0.7</v>
      </c>
    </row>
    <row r="16" spans="2:9">
      <c r="B16" s="103" t="s">
        <v>11</v>
      </c>
      <c r="C16" s="7" t="s">
        <v>12</v>
      </c>
      <c r="D16" s="42"/>
      <c r="E16" s="43"/>
      <c r="F16" s="24"/>
      <c r="G16" s="24"/>
      <c r="H16" s="70">
        <f>E16*D16</f>
        <v>0</v>
      </c>
      <c r="I16" s="71">
        <f>(D16*E16)*0.7</f>
        <v>0</v>
      </c>
    </row>
    <row r="17" spans="2:9">
      <c r="B17" s="104"/>
      <c r="C17" s="25" t="s">
        <v>13</v>
      </c>
      <c r="D17" s="45"/>
      <c r="E17" s="29"/>
      <c r="F17" s="24"/>
      <c r="G17" s="24"/>
      <c r="H17" s="70">
        <f>E17*D17</f>
        <v>0</v>
      </c>
      <c r="I17" s="71">
        <f t="shared" ref="I17:I19" si="0">(D17*E17)*0.7</f>
        <v>0</v>
      </c>
    </row>
    <row r="18" spans="2:9">
      <c r="B18" s="104"/>
      <c r="C18" s="25" t="s">
        <v>14</v>
      </c>
      <c r="D18" s="45"/>
      <c r="E18" s="48"/>
      <c r="F18" s="24"/>
      <c r="G18" s="24"/>
      <c r="H18" s="70">
        <f>E18*D18</f>
        <v>0</v>
      </c>
      <c r="I18" s="71">
        <f t="shared" si="0"/>
        <v>0</v>
      </c>
    </row>
    <row r="19" spans="2:9">
      <c r="B19" s="105"/>
      <c r="C19" s="25" t="s">
        <v>15</v>
      </c>
      <c r="D19" s="45"/>
      <c r="E19" s="49"/>
      <c r="F19" s="24"/>
      <c r="G19" s="24"/>
      <c r="H19" s="70">
        <f t="shared" ref="H19" si="1">E19*D19</f>
        <v>0</v>
      </c>
      <c r="I19" s="71">
        <f t="shared" si="0"/>
        <v>0</v>
      </c>
    </row>
    <row r="20" spans="2:9">
      <c r="B20" s="17" t="s">
        <v>16</v>
      </c>
      <c r="C20" s="18"/>
      <c r="D20" s="44"/>
      <c r="E20" s="30"/>
      <c r="F20" s="106"/>
      <c r="G20" s="107"/>
      <c r="H20" s="32">
        <f>SUM(H16:H19)</f>
        <v>0</v>
      </c>
      <c r="I20" s="32">
        <f>SUM(I16:I19)</f>
        <v>0</v>
      </c>
    </row>
    <row r="21" spans="2:9">
      <c r="B21" s="77" t="s">
        <v>17</v>
      </c>
      <c r="C21" s="9" t="s">
        <v>18</v>
      </c>
      <c r="D21" s="26"/>
      <c r="E21" s="47"/>
      <c r="F21" s="24"/>
      <c r="G21" s="24"/>
      <c r="H21" s="66">
        <f>E21</f>
        <v>0</v>
      </c>
      <c r="I21" s="67">
        <f>E21</f>
        <v>0</v>
      </c>
    </row>
    <row r="22" spans="2:9">
      <c r="B22" s="78"/>
      <c r="C22" s="9" t="s">
        <v>19</v>
      </c>
      <c r="D22" s="26"/>
      <c r="E22" s="31"/>
      <c r="F22" s="24"/>
      <c r="G22" s="24"/>
      <c r="H22" s="68">
        <f>E22</f>
        <v>0</v>
      </c>
      <c r="I22" s="69">
        <f>E22</f>
        <v>0</v>
      </c>
    </row>
    <row r="23" spans="2:9">
      <c r="B23" s="78"/>
      <c r="C23" s="9" t="s">
        <v>20</v>
      </c>
      <c r="D23" s="26"/>
      <c r="E23" s="31"/>
      <c r="F23" s="24"/>
      <c r="G23" s="24"/>
      <c r="H23" s="68">
        <f>E23</f>
        <v>0</v>
      </c>
      <c r="I23" s="69">
        <f>E23</f>
        <v>0</v>
      </c>
    </row>
    <row r="24" spans="2:9">
      <c r="B24" s="78"/>
      <c r="C24" s="19" t="s">
        <v>21</v>
      </c>
      <c r="D24" s="27"/>
      <c r="E24" s="46"/>
      <c r="F24" s="24"/>
      <c r="G24" s="24"/>
      <c r="H24" s="70">
        <f>E24</f>
        <v>0</v>
      </c>
      <c r="I24" s="71">
        <f>E24</f>
        <v>0</v>
      </c>
    </row>
    <row r="25" spans="2:9">
      <c r="B25" s="37" t="s">
        <v>16</v>
      </c>
      <c r="C25" s="37"/>
      <c r="D25" s="38">
        <f>SUM(D16:D19)</f>
        <v>0</v>
      </c>
      <c r="E25" s="39"/>
      <c r="F25" s="106"/>
      <c r="G25" s="107"/>
      <c r="H25" s="40">
        <f>SUM(H21:H24)</f>
        <v>0</v>
      </c>
      <c r="I25" s="41">
        <f>SUM(I21:I24)</f>
        <v>0</v>
      </c>
    </row>
    <row r="26" spans="2:9">
      <c r="B26" s="20" t="s">
        <v>22</v>
      </c>
      <c r="C26" s="20"/>
      <c r="D26" s="28"/>
      <c r="E26" s="21"/>
      <c r="F26" s="87"/>
      <c r="G26" s="88"/>
      <c r="H26" s="22">
        <f>SUM(H25,H20)</f>
        <v>0</v>
      </c>
      <c r="I26" s="23">
        <f>SUM(I20,I25)</f>
        <v>0</v>
      </c>
    </row>
    <row r="27" spans="2:9">
      <c r="B27" s="6"/>
      <c r="C27" s="6"/>
      <c r="D27" s="6"/>
      <c r="E27" s="6"/>
      <c r="F27" s="6"/>
      <c r="G27" s="6"/>
      <c r="H27" s="6"/>
      <c r="I27" s="6"/>
    </row>
    <row r="28" spans="2:9">
      <c r="B28" s="75" t="s">
        <v>23</v>
      </c>
      <c r="C28" s="76"/>
      <c r="D28" s="76"/>
      <c r="E28" s="76"/>
      <c r="F28" s="76"/>
      <c r="G28" s="76"/>
      <c r="H28" s="76"/>
      <c r="I28" s="76"/>
    </row>
    <row r="29" spans="2:9">
      <c r="B29" s="8" t="s">
        <v>7</v>
      </c>
      <c r="C29" s="8" t="s">
        <v>8</v>
      </c>
      <c r="D29" s="8" t="s">
        <v>9</v>
      </c>
      <c r="E29" s="8" t="s">
        <v>10</v>
      </c>
      <c r="F29" s="56" t="s">
        <v>24</v>
      </c>
      <c r="G29" s="56" t="s">
        <v>25</v>
      </c>
      <c r="H29" s="57">
        <v>1</v>
      </c>
      <c r="I29" s="57">
        <v>0.7</v>
      </c>
    </row>
    <row r="30" spans="2:9">
      <c r="B30" s="77" t="s">
        <v>26</v>
      </c>
      <c r="C30" s="9" t="s">
        <v>27</v>
      </c>
      <c r="D30" s="9"/>
      <c r="E30" s="55"/>
      <c r="F30" s="59" t="s">
        <v>28</v>
      </c>
      <c r="G30" s="60">
        <f>IF(F30="Yes",E30*1.2,IF(F30="No",E30,""))</f>
        <v>0</v>
      </c>
      <c r="H30" s="61">
        <f>G30*D30</f>
        <v>0</v>
      </c>
      <c r="I30" s="61">
        <f>(D30*E30)*0.7</f>
        <v>0</v>
      </c>
    </row>
    <row r="31" spans="2:9">
      <c r="B31" s="78"/>
      <c r="C31" s="9" t="s">
        <v>29</v>
      </c>
      <c r="D31" s="9"/>
      <c r="E31" s="55"/>
      <c r="F31" s="59" t="s">
        <v>28</v>
      </c>
      <c r="G31" s="60">
        <f t="shared" ref="G31:G42" si="2">IF(F31="Yes",E31*1.2,IF(F31="No",E31,""))</f>
        <v>0</v>
      </c>
      <c r="H31" s="61">
        <f t="shared" ref="H31:H32" si="3">G31*D31</f>
        <v>0</v>
      </c>
      <c r="I31" s="61">
        <f t="shared" ref="I31:I32" si="4">(D31*E31)*0.7</f>
        <v>0</v>
      </c>
    </row>
    <row r="32" spans="2:9">
      <c r="B32" s="79"/>
      <c r="C32" s="9" t="s">
        <v>30</v>
      </c>
      <c r="D32" s="9"/>
      <c r="E32" s="55"/>
      <c r="F32" s="59" t="s">
        <v>28</v>
      </c>
      <c r="G32" s="60">
        <f t="shared" si="2"/>
        <v>0</v>
      </c>
      <c r="H32" s="61">
        <f t="shared" si="3"/>
        <v>0</v>
      </c>
      <c r="I32" s="61">
        <f t="shared" si="4"/>
        <v>0</v>
      </c>
    </row>
    <row r="33" spans="2:9">
      <c r="B33" s="80" t="s">
        <v>16</v>
      </c>
      <c r="C33" s="81"/>
      <c r="D33" s="81"/>
      <c r="E33" s="81"/>
      <c r="F33" s="82"/>
      <c r="G33" s="83"/>
      <c r="H33" s="58">
        <f>SUM(H30:H32)</f>
        <v>0</v>
      </c>
      <c r="I33" s="58">
        <f>SUM(I30:I32)</f>
        <v>0</v>
      </c>
    </row>
    <row r="34" spans="2:9">
      <c r="B34" s="77" t="s">
        <v>31</v>
      </c>
      <c r="C34" s="9" t="s">
        <v>32</v>
      </c>
      <c r="D34" s="9"/>
      <c r="E34" s="14"/>
      <c r="F34" s="10" t="s">
        <v>33</v>
      </c>
      <c r="G34" s="60">
        <f t="shared" si="2"/>
        <v>0</v>
      </c>
      <c r="H34" s="15" t="s">
        <v>34</v>
      </c>
      <c r="I34" s="15" t="s">
        <v>34</v>
      </c>
    </row>
    <row r="35" spans="2:9">
      <c r="B35" s="78"/>
      <c r="C35" s="9" t="s">
        <v>35</v>
      </c>
      <c r="D35" s="9"/>
      <c r="E35" s="14"/>
      <c r="F35" s="10" t="s">
        <v>33</v>
      </c>
      <c r="G35" s="60">
        <f t="shared" si="2"/>
        <v>0</v>
      </c>
      <c r="H35" s="15" t="s">
        <v>34</v>
      </c>
      <c r="I35" s="15" t="s">
        <v>34</v>
      </c>
    </row>
    <row r="36" spans="2:9">
      <c r="B36" s="78"/>
      <c r="C36" s="9" t="s">
        <v>36</v>
      </c>
      <c r="D36" s="9"/>
      <c r="E36" s="14"/>
      <c r="F36" s="10" t="s">
        <v>33</v>
      </c>
      <c r="G36" s="60">
        <f t="shared" si="2"/>
        <v>0</v>
      </c>
      <c r="H36" s="15" t="s">
        <v>34</v>
      </c>
      <c r="I36" s="15" t="s">
        <v>34</v>
      </c>
    </row>
    <row r="37" spans="2:9">
      <c r="B37" s="78"/>
      <c r="C37" s="9" t="s">
        <v>37</v>
      </c>
      <c r="D37" s="9"/>
      <c r="E37" s="14"/>
      <c r="F37" s="10" t="s">
        <v>33</v>
      </c>
      <c r="G37" s="60">
        <f t="shared" si="2"/>
        <v>0</v>
      </c>
      <c r="H37" s="15" t="s">
        <v>34</v>
      </c>
      <c r="I37" s="15" t="s">
        <v>34</v>
      </c>
    </row>
    <row r="38" spans="2:9">
      <c r="B38" s="78"/>
      <c r="C38" s="9" t="s">
        <v>38</v>
      </c>
      <c r="D38" s="9"/>
      <c r="E38" s="14"/>
      <c r="F38" s="10" t="s">
        <v>33</v>
      </c>
      <c r="G38" s="60">
        <f t="shared" si="2"/>
        <v>0</v>
      </c>
      <c r="H38" s="15" t="s">
        <v>34</v>
      </c>
      <c r="I38" s="15" t="s">
        <v>34</v>
      </c>
    </row>
    <row r="39" spans="2:9">
      <c r="B39" s="78"/>
      <c r="C39" s="19" t="s">
        <v>39</v>
      </c>
      <c r="D39" s="9"/>
      <c r="E39" s="14"/>
      <c r="F39" s="10" t="s">
        <v>33</v>
      </c>
      <c r="G39" s="60">
        <f t="shared" si="2"/>
        <v>0</v>
      </c>
      <c r="H39" s="15" t="s">
        <v>34</v>
      </c>
      <c r="I39" s="15" t="s">
        <v>34</v>
      </c>
    </row>
    <row r="40" spans="2:9">
      <c r="B40" s="84"/>
      <c r="C40" s="52" t="s">
        <v>40</v>
      </c>
      <c r="D40" s="50"/>
      <c r="E40" s="14"/>
      <c r="F40" s="10" t="s">
        <v>33</v>
      </c>
      <c r="G40" s="60">
        <f t="shared" si="2"/>
        <v>0</v>
      </c>
      <c r="H40" s="15" t="s">
        <v>34</v>
      </c>
      <c r="I40" s="15" t="s">
        <v>34</v>
      </c>
    </row>
    <row r="41" spans="2:9">
      <c r="B41" s="84"/>
      <c r="C41" s="52" t="s">
        <v>41</v>
      </c>
      <c r="D41" s="50"/>
      <c r="E41" s="14"/>
      <c r="F41" s="10" t="s">
        <v>33</v>
      </c>
      <c r="G41" s="60">
        <f t="shared" si="2"/>
        <v>0</v>
      </c>
      <c r="H41" s="15" t="s">
        <v>34</v>
      </c>
      <c r="I41" s="15" t="s">
        <v>34</v>
      </c>
    </row>
    <row r="42" spans="2:9">
      <c r="B42" s="85"/>
      <c r="C42" s="52" t="s">
        <v>42</v>
      </c>
      <c r="D42" s="50"/>
      <c r="E42" s="14"/>
      <c r="F42" s="10" t="s">
        <v>33</v>
      </c>
      <c r="G42" s="60">
        <f t="shared" si="2"/>
        <v>0</v>
      </c>
      <c r="H42" s="15" t="s">
        <v>34</v>
      </c>
      <c r="I42" s="15" t="s">
        <v>34</v>
      </c>
    </row>
    <row r="43" spans="2:9">
      <c r="B43" s="11" t="s">
        <v>16</v>
      </c>
      <c r="C43" s="51"/>
      <c r="D43" s="11"/>
      <c r="E43" s="11"/>
      <c r="F43" s="11"/>
      <c r="G43" s="12"/>
      <c r="H43" s="53">
        <f>SUM(G34:G42)</f>
        <v>0</v>
      </c>
      <c r="I43" s="53">
        <f>SUM(G34:G42)</f>
        <v>0</v>
      </c>
    </row>
    <row r="44" spans="2:9">
      <c r="B44" s="13" t="s">
        <v>22</v>
      </c>
      <c r="C44" s="13"/>
      <c r="D44" s="13"/>
      <c r="E44" s="13"/>
      <c r="F44" s="13"/>
      <c r="G44" s="13"/>
      <c r="H44" s="54">
        <f>SUM(H33,H43)</f>
        <v>0</v>
      </c>
      <c r="I44" s="54">
        <f>SUM(I33,I43)</f>
        <v>0</v>
      </c>
    </row>
    <row r="46" spans="2:9">
      <c r="B46" s="86" t="str">
        <f>IF(H9&lt;0,"It is impossible for you to break even with this budget, even if you have 100% attendance. You will need to look at your ticket price, as well as your costs. Please contact bristolsu-development@bristol.ac.uk for advice.", IF(H9&lt;0,"You have failed to reach the minimum required level of ticket sales (70%) needed to break even. You would have to sell "&amp;ROUNDUP(I43/-#REF!,0)&amp;" more ticket"&amp;IF(ROUNDUP(I43/-#REF!,0)=1,"","s")&amp;" in order to cover all your costs. You will need to reduce your costs and/or increase your income. Please contact bristolsu-development@bristol.ac.uk for advice.","Congratulations, it looks like you've created a good budget. Remember that covering costs is good but making a profit is even better, as this generates a profit for your student group. Please contact bristolsu-development@bristol.ac.uk for advice."))</f>
        <v>Congratulations, it looks like you've created a good budget. Remember that covering costs is good but making a profit is even better, as this generates a profit for your student group. Please contact bristolsu-development@bristol.ac.uk for advice.</v>
      </c>
      <c r="C46" s="86"/>
      <c r="D46" s="86"/>
      <c r="E46" s="86"/>
      <c r="F46" s="86"/>
      <c r="G46" s="86"/>
      <c r="H46" s="86"/>
      <c r="I46" s="86"/>
    </row>
    <row r="47" spans="2:9">
      <c r="B47" s="86"/>
      <c r="C47" s="86"/>
      <c r="D47" s="86"/>
      <c r="E47" s="86"/>
      <c r="F47" s="86"/>
      <c r="G47" s="86"/>
      <c r="H47" s="86"/>
      <c r="I47" s="86"/>
    </row>
    <row r="48" spans="2:9">
      <c r="B48" s="86"/>
      <c r="C48" s="86"/>
      <c r="D48" s="86"/>
      <c r="E48" s="86"/>
      <c r="F48" s="86"/>
      <c r="G48" s="86"/>
      <c r="H48" s="86"/>
      <c r="I48" s="86"/>
    </row>
  </sheetData>
  <mergeCells count="17">
    <mergeCell ref="F26:G26"/>
    <mergeCell ref="B2:I2"/>
    <mergeCell ref="C4:I4"/>
    <mergeCell ref="C5:I5"/>
    <mergeCell ref="C6:I6"/>
    <mergeCell ref="B8:G9"/>
    <mergeCell ref="B11:G12"/>
    <mergeCell ref="B14:I14"/>
    <mergeCell ref="B16:B19"/>
    <mergeCell ref="F20:G20"/>
    <mergeCell ref="B21:B24"/>
    <mergeCell ref="F25:G25"/>
    <mergeCell ref="B28:I28"/>
    <mergeCell ref="B30:B32"/>
    <mergeCell ref="B33:G33"/>
    <mergeCell ref="B34:B42"/>
    <mergeCell ref="B46:I48"/>
  </mergeCells>
  <conditionalFormatting sqref="H9">
    <cfRule type="cellIs" dxfId="7" priority="4" operator="greaterThanOrEqual">
      <formula>0</formula>
    </cfRule>
  </conditionalFormatting>
  <conditionalFormatting sqref="H9">
    <cfRule type="cellIs" dxfId="6" priority="3" operator="lessThan">
      <formula>0</formula>
    </cfRule>
  </conditionalFormatting>
  <conditionalFormatting sqref="I9">
    <cfRule type="cellIs" dxfId="5" priority="2" operator="greaterThanOrEqual">
      <formula>0</formula>
    </cfRule>
  </conditionalFormatting>
  <conditionalFormatting sqref="I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09BB-2268-4322-A5AC-E89F2756EC24}">
  <dimension ref="B1:I48"/>
  <sheetViews>
    <sheetView topLeftCell="A33" zoomScale="90" zoomScaleNormal="90" workbookViewId="0">
      <selection activeCell="O40" sqref="O40"/>
    </sheetView>
  </sheetViews>
  <sheetFormatPr defaultRowHeight="15"/>
  <cols>
    <col min="2" max="2" width="15" bestFit="1" customWidth="1"/>
    <col min="3" max="3" width="27" bestFit="1" customWidth="1"/>
    <col min="4" max="4" width="5.140625" bestFit="1" customWidth="1"/>
    <col min="5" max="5" width="8.85546875" bestFit="1" customWidth="1"/>
    <col min="6" max="6" width="9.85546875" bestFit="1" customWidth="1"/>
    <col min="7" max="7" width="9.140625" bestFit="1" customWidth="1"/>
    <col min="8" max="9" width="11.140625" bestFit="1" customWidth="1"/>
  </cols>
  <sheetData>
    <row r="1" spans="2:9">
      <c r="B1" s="89" t="s">
        <v>0</v>
      </c>
      <c r="C1" s="89"/>
      <c r="D1" s="89"/>
      <c r="E1" s="89"/>
      <c r="F1" s="89"/>
      <c r="G1" s="89"/>
      <c r="H1" s="89"/>
      <c r="I1" s="89"/>
    </row>
    <row r="3" spans="2:9">
      <c r="B3" s="65" t="s">
        <v>1</v>
      </c>
      <c r="C3" s="90" t="s">
        <v>43</v>
      </c>
      <c r="D3" s="90"/>
      <c r="E3" s="90"/>
      <c r="F3" s="90"/>
      <c r="G3" s="90"/>
      <c r="H3" s="90"/>
      <c r="I3" s="90"/>
    </row>
    <row r="4" spans="2:9">
      <c r="B4" s="65" t="s">
        <v>2</v>
      </c>
      <c r="C4" s="90" t="s">
        <v>44</v>
      </c>
      <c r="D4" s="90"/>
      <c r="E4" s="90"/>
      <c r="F4" s="90"/>
      <c r="G4" s="90"/>
      <c r="H4" s="90"/>
      <c r="I4" s="90"/>
    </row>
    <row r="5" spans="2:9">
      <c r="B5" s="65" t="s">
        <v>3</v>
      </c>
      <c r="C5" s="108">
        <v>44805</v>
      </c>
      <c r="D5" s="90"/>
      <c r="E5" s="90"/>
      <c r="F5" s="90"/>
      <c r="G5" s="90"/>
      <c r="H5" s="90"/>
      <c r="I5" s="90"/>
    </row>
    <row r="7" spans="2:9">
      <c r="B7" s="91" t="s">
        <v>4</v>
      </c>
      <c r="C7" s="92"/>
      <c r="D7" s="92"/>
      <c r="E7" s="92"/>
      <c r="F7" s="92"/>
      <c r="G7" s="92"/>
      <c r="H7" s="1">
        <v>1</v>
      </c>
      <c r="I7" s="1">
        <v>0.7</v>
      </c>
    </row>
    <row r="8" spans="2:9">
      <c r="B8" s="109"/>
      <c r="C8" s="110"/>
      <c r="D8" s="110"/>
      <c r="E8" s="110"/>
      <c r="F8" s="110"/>
      <c r="G8" s="111"/>
      <c r="H8" s="63">
        <f>H25-H43</f>
        <v>264.98000000000047</v>
      </c>
      <c r="I8" s="64">
        <f>I25-I43</f>
        <v>-166.59999999999991</v>
      </c>
    </row>
    <row r="9" spans="2:9">
      <c r="B9" s="2"/>
      <c r="C9" s="2"/>
      <c r="D9" s="2"/>
      <c r="E9" s="2"/>
      <c r="F9" s="2"/>
      <c r="G9" s="2"/>
      <c r="H9" s="2"/>
      <c r="I9" s="2"/>
    </row>
    <row r="10" spans="2:9">
      <c r="B10" s="96" t="s">
        <v>5</v>
      </c>
      <c r="C10" s="97"/>
      <c r="D10" s="97"/>
      <c r="E10" s="97"/>
      <c r="F10" s="97"/>
      <c r="G10" s="98"/>
      <c r="H10" s="3">
        <v>1</v>
      </c>
      <c r="I10" s="4">
        <v>0.7</v>
      </c>
    </row>
    <row r="11" spans="2:9">
      <c r="B11" s="99"/>
      <c r="C11" s="100"/>
      <c r="D11" s="100"/>
      <c r="E11" s="100"/>
      <c r="F11" s="100"/>
      <c r="G11" s="101"/>
      <c r="H11" s="72">
        <f>D24</f>
        <v>300</v>
      </c>
      <c r="I11" s="5">
        <f>H11*0.7</f>
        <v>210</v>
      </c>
    </row>
    <row r="12" spans="2:9">
      <c r="B12" s="2"/>
      <c r="C12" s="2"/>
      <c r="D12" s="6"/>
      <c r="E12" s="6"/>
      <c r="F12" s="6"/>
      <c r="G12" s="6"/>
      <c r="H12" s="6"/>
      <c r="I12" s="6"/>
    </row>
    <row r="13" spans="2:9">
      <c r="B13" s="102" t="s">
        <v>6</v>
      </c>
      <c r="C13" s="102"/>
      <c r="D13" s="102"/>
      <c r="E13" s="102"/>
      <c r="F13" s="102"/>
      <c r="G13" s="102"/>
      <c r="H13" s="102"/>
      <c r="I13" s="102"/>
    </row>
    <row r="14" spans="2:9">
      <c r="B14" s="33" t="s">
        <v>7</v>
      </c>
      <c r="C14" s="33" t="s">
        <v>8</v>
      </c>
      <c r="D14" s="16" t="s">
        <v>9</v>
      </c>
      <c r="E14" s="34" t="s">
        <v>10</v>
      </c>
      <c r="F14" s="24"/>
      <c r="G14" s="24"/>
      <c r="H14" s="35">
        <v>1</v>
      </c>
      <c r="I14" s="36">
        <v>0.7</v>
      </c>
    </row>
    <row r="15" spans="2:9">
      <c r="B15" s="103" t="s">
        <v>11</v>
      </c>
      <c r="C15" s="7" t="s">
        <v>45</v>
      </c>
      <c r="D15" s="42">
        <v>50</v>
      </c>
      <c r="E15" s="43">
        <v>4.5</v>
      </c>
      <c r="F15" s="24"/>
      <c r="G15" s="24"/>
      <c r="H15" s="70">
        <f>E15*D15</f>
        <v>225</v>
      </c>
      <c r="I15" s="71">
        <f>(D15*E15)*0.7</f>
        <v>157.5</v>
      </c>
    </row>
    <row r="16" spans="2:9">
      <c r="B16" s="104"/>
      <c r="C16" s="25" t="s">
        <v>46</v>
      </c>
      <c r="D16" s="45">
        <v>50</v>
      </c>
      <c r="E16" s="29">
        <v>5</v>
      </c>
      <c r="F16" s="24"/>
      <c r="G16" s="24"/>
      <c r="H16" s="70">
        <f>E16*D16</f>
        <v>250</v>
      </c>
      <c r="I16" s="71">
        <f t="shared" ref="I16:I18" si="0">(D16*E16)*0.7</f>
        <v>175</v>
      </c>
    </row>
    <row r="17" spans="2:9">
      <c r="B17" s="104"/>
      <c r="C17" s="25" t="s">
        <v>47</v>
      </c>
      <c r="D17" s="45">
        <v>100</v>
      </c>
      <c r="E17" s="48">
        <v>7.5</v>
      </c>
      <c r="F17" s="24"/>
      <c r="G17" s="24"/>
      <c r="H17" s="70">
        <f>E17*D17</f>
        <v>750</v>
      </c>
      <c r="I17" s="71">
        <f t="shared" si="0"/>
        <v>525</v>
      </c>
    </row>
    <row r="18" spans="2:9">
      <c r="B18" s="105"/>
      <c r="C18" s="25" t="s">
        <v>48</v>
      </c>
      <c r="D18" s="45">
        <v>100</v>
      </c>
      <c r="E18" s="49">
        <v>9</v>
      </c>
      <c r="F18" s="24"/>
      <c r="G18" s="24"/>
      <c r="H18" s="70">
        <f t="shared" ref="H18" si="1">E18*D18</f>
        <v>900</v>
      </c>
      <c r="I18" s="71">
        <f t="shared" si="0"/>
        <v>630</v>
      </c>
    </row>
    <row r="19" spans="2:9">
      <c r="B19" s="17" t="s">
        <v>16</v>
      </c>
      <c r="C19" s="18"/>
      <c r="D19" s="44"/>
      <c r="E19" s="30"/>
      <c r="F19" s="106"/>
      <c r="G19" s="107"/>
      <c r="H19" s="32">
        <f>SUM(H15:H18)</f>
        <v>2125</v>
      </c>
      <c r="I19" s="32">
        <f>SUM(I15:I18)</f>
        <v>1487.5</v>
      </c>
    </row>
    <row r="20" spans="2:9">
      <c r="B20" s="77" t="s">
        <v>17</v>
      </c>
      <c r="C20" s="9" t="s">
        <v>18</v>
      </c>
      <c r="D20" s="26"/>
      <c r="E20" s="47">
        <v>250</v>
      </c>
      <c r="F20" s="24"/>
      <c r="G20" s="24"/>
      <c r="H20" s="66">
        <f>E20</f>
        <v>250</v>
      </c>
      <c r="I20" s="67">
        <f>E20</f>
        <v>250</v>
      </c>
    </row>
    <row r="21" spans="2:9">
      <c r="B21" s="78"/>
      <c r="C21" s="9" t="s">
        <v>19</v>
      </c>
      <c r="D21" s="26"/>
      <c r="E21" s="31">
        <v>80.38</v>
      </c>
      <c r="F21" s="24"/>
      <c r="G21" s="24"/>
      <c r="H21" s="68">
        <f>E21</f>
        <v>80.38</v>
      </c>
      <c r="I21" s="69">
        <f>E21</f>
        <v>80.38</v>
      </c>
    </row>
    <row r="22" spans="2:9">
      <c r="B22" s="78"/>
      <c r="C22" s="9" t="s">
        <v>20</v>
      </c>
      <c r="D22" s="26"/>
      <c r="E22" s="31">
        <v>0</v>
      </c>
      <c r="F22" s="24"/>
      <c r="G22" s="24"/>
      <c r="H22" s="68">
        <f>E22</f>
        <v>0</v>
      </c>
      <c r="I22" s="69">
        <f>E22</f>
        <v>0</v>
      </c>
    </row>
    <row r="23" spans="2:9">
      <c r="B23" s="78"/>
      <c r="C23" s="19" t="s">
        <v>21</v>
      </c>
      <c r="D23" s="27"/>
      <c r="E23" s="46">
        <v>50</v>
      </c>
      <c r="F23" s="24"/>
      <c r="G23" s="24"/>
      <c r="H23" s="70">
        <f>E23</f>
        <v>50</v>
      </c>
      <c r="I23" s="71">
        <f>E23</f>
        <v>50</v>
      </c>
    </row>
    <row r="24" spans="2:9">
      <c r="B24" s="37" t="s">
        <v>16</v>
      </c>
      <c r="C24" s="37"/>
      <c r="D24" s="38">
        <f>SUM(D15:D18)</f>
        <v>300</v>
      </c>
      <c r="E24" s="39"/>
      <c r="F24" s="106"/>
      <c r="G24" s="107"/>
      <c r="H24" s="40">
        <f>SUM(H20:H23)</f>
        <v>380.38</v>
      </c>
      <c r="I24" s="41">
        <f>SUM(I20:I23)</f>
        <v>380.38</v>
      </c>
    </row>
    <row r="25" spans="2:9">
      <c r="B25" s="20" t="s">
        <v>22</v>
      </c>
      <c r="C25" s="20"/>
      <c r="D25" s="28"/>
      <c r="E25" s="21"/>
      <c r="F25" s="87"/>
      <c r="G25" s="88"/>
      <c r="H25" s="22">
        <f>SUM(H24,H19)</f>
        <v>2505.38</v>
      </c>
      <c r="I25" s="23">
        <f>SUM(I19,I24)</f>
        <v>1867.88</v>
      </c>
    </row>
    <row r="26" spans="2:9">
      <c r="B26" s="6"/>
      <c r="C26" s="6"/>
      <c r="D26" s="6"/>
      <c r="E26" s="6"/>
      <c r="F26" s="6"/>
      <c r="G26" s="6"/>
      <c r="H26" s="6"/>
      <c r="I26" s="6"/>
    </row>
    <row r="27" spans="2:9">
      <c r="B27" s="75" t="s">
        <v>23</v>
      </c>
      <c r="C27" s="76"/>
      <c r="D27" s="76"/>
      <c r="E27" s="76"/>
      <c r="F27" s="76"/>
      <c r="G27" s="76"/>
      <c r="H27" s="76"/>
      <c r="I27" s="76"/>
    </row>
    <row r="28" spans="2:9">
      <c r="B28" s="8" t="s">
        <v>7</v>
      </c>
      <c r="C28" s="8" t="s">
        <v>8</v>
      </c>
      <c r="D28" s="8" t="s">
        <v>9</v>
      </c>
      <c r="E28" s="8" t="s">
        <v>10</v>
      </c>
      <c r="F28" s="56" t="s">
        <v>24</v>
      </c>
      <c r="G28" s="56" t="s">
        <v>25</v>
      </c>
      <c r="H28" s="57">
        <v>1</v>
      </c>
      <c r="I28" s="57">
        <v>0.7</v>
      </c>
    </row>
    <row r="29" spans="2:9">
      <c r="B29" s="77" t="s">
        <v>26</v>
      </c>
      <c r="C29" s="9" t="s">
        <v>27</v>
      </c>
      <c r="D29" s="9">
        <v>80</v>
      </c>
      <c r="E29" s="55">
        <v>4.5</v>
      </c>
      <c r="F29" s="59" t="s">
        <v>33</v>
      </c>
      <c r="G29" s="60">
        <f>IF(F29="Yes",E29*1.2,IF(F29="No",E29,""))</f>
        <v>5.3999999999999995</v>
      </c>
      <c r="H29" s="61">
        <f>G29*D29</f>
        <v>431.99999999999994</v>
      </c>
      <c r="I29" s="61">
        <f>(G29*D29)*0.7</f>
        <v>302.39999999999992</v>
      </c>
    </row>
    <row r="30" spans="2:9">
      <c r="B30" s="78"/>
      <c r="C30" s="9" t="s">
        <v>29</v>
      </c>
      <c r="D30" s="9">
        <v>80</v>
      </c>
      <c r="E30" s="55">
        <v>2.65</v>
      </c>
      <c r="F30" s="59" t="s">
        <v>33</v>
      </c>
      <c r="G30" s="60">
        <f t="shared" ref="G30:G41" si="2">IF(F30="Yes",E30*1.2,IF(F30="No",E30,""))</f>
        <v>3.1799999999999997</v>
      </c>
      <c r="H30" s="61">
        <f>G30*D30</f>
        <v>254.39999999999998</v>
      </c>
      <c r="I30" s="61">
        <f>(G30*D30)*0.7</f>
        <v>178.07999999999998</v>
      </c>
    </row>
    <row r="31" spans="2:9">
      <c r="B31" s="79"/>
      <c r="C31" s="9" t="s">
        <v>30</v>
      </c>
      <c r="D31" s="9" t="s">
        <v>34</v>
      </c>
      <c r="E31" s="55"/>
      <c r="F31" s="59" t="s">
        <v>28</v>
      </c>
      <c r="G31" s="60">
        <f t="shared" si="2"/>
        <v>0</v>
      </c>
      <c r="H31" s="61">
        <f t="shared" ref="H30:H31" si="3">G31</f>
        <v>0</v>
      </c>
      <c r="I31" s="61">
        <f t="shared" ref="I30:I31" si="4">G31*0.7</f>
        <v>0</v>
      </c>
    </row>
    <row r="32" spans="2:9">
      <c r="B32" s="80" t="s">
        <v>16</v>
      </c>
      <c r="C32" s="81"/>
      <c r="D32" s="81"/>
      <c r="E32" s="81"/>
      <c r="F32" s="82"/>
      <c r="G32" s="83"/>
      <c r="H32" s="58">
        <f>SUM(H29:H31)</f>
        <v>686.39999999999986</v>
      </c>
      <c r="I32" s="58">
        <f>SUM(I29:I31)</f>
        <v>480.4799999999999</v>
      </c>
    </row>
    <row r="33" spans="2:9">
      <c r="B33" s="77" t="s">
        <v>31</v>
      </c>
      <c r="C33" s="9" t="s">
        <v>32</v>
      </c>
      <c r="D33" s="9" t="s">
        <v>34</v>
      </c>
      <c r="E33" s="14">
        <v>530</v>
      </c>
      <c r="F33" s="10" t="s">
        <v>28</v>
      </c>
      <c r="G33" s="60">
        <f t="shared" si="2"/>
        <v>530</v>
      </c>
      <c r="H33" s="15" t="s">
        <v>34</v>
      </c>
      <c r="I33" s="15" t="s">
        <v>34</v>
      </c>
    </row>
    <row r="34" spans="2:9">
      <c r="B34" s="78"/>
      <c r="C34" s="9" t="s">
        <v>35</v>
      </c>
      <c r="D34" s="9" t="s">
        <v>34</v>
      </c>
      <c r="E34" s="14">
        <v>30</v>
      </c>
      <c r="F34" s="10" t="s">
        <v>28</v>
      </c>
      <c r="G34" s="60">
        <f t="shared" si="2"/>
        <v>30</v>
      </c>
      <c r="H34" s="15" t="s">
        <v>34</v>
      </c>
      <c r="I34" s="15" t="s">
        <v>34</v>
      </c>
    </row>
    <row r="35" spans="2:9">
      <c r="B35" s="78"/>
      <c r="C35" s="9" t="s">
        <v>36</v>
      </c>
      <c r="D35" s="9" t="s">
        <v>34</v>
      </c>
      <c r="E35" s="14">
        <v>50</v>
      </c>
      <c r="F35" s="10" t="s">
        <v>28</v>
      </c>
      <c r="G35" s="60">
        <f t="shared" si="2"/>
        <v>50</v>
      </c>
      <c r="H35" s="15" t="s">
        <v>34</v>
      </c>
      <c r="I35" s="15" t="s">
        <v>34</v>
      </c>
    </row>
    <row r="36" spans="2:9">
      <c r="B36" s="78"/>
      <c r="C36" s="9" t="s">
        <v>37</v>
      </c>
      <c r="D36" s="9" t="s">
        <v>34</v>
      </c>
      <c r="E36" s="14">
        <v>320</v>
      </c>
      <c r="F36" s="10" t="s">
        <v>33</v>
      </c>
      <c r="G36" s="60">
        <f t="shared" si="2"/>
        <v>384</v>
      </c>
      <c r="H36" s="15" t="s">
        <v>34</v>
      </c>
      <c r="I36" s="15" t="s">
        <v>34</v>
      </c>
    </row>
    <row r="37" spans="2:9">
      <c r="B37" s="78"/>
      <c r="C37" s="9" t="s">
        <v>38</v>
      </c>
      <c r="D37" s="9" t="s">
        <v>34</v>
      </c>
      <c r="E37" s="14">
        <v>180</v>
      </c>
      <c r="F37" s="10" t="s">
        <v>33</v>
      </c>
      <c r="G37" s="60">
        <f t="shared" si="2"/>
        <v>216</v>
      </c>
      <c r="H37" s="15" t="s">
        <v>34</v>
      </c>
      <c r="I37" s="15" t="s">
        <v>34</v>
      </c>
    </row>
    <row r="38" spans="2:9">
      <c r="B38" s="78"/>
      <c r="C38" s="19" t="s">
        <v>39</v>
      </c>
      <c r="D38" s="9" t="s">
        <v>34</v>
      </c>
      <c r="E38" s="14">
        <v>30</v>
      </c>
      <c r="F38" s="10" t="s">
        <v>28</v>
      </c>
      <c r="G38" s="60">
        <f t="shared" si="2"/>
        <v>30</v>
      </c>
      <c r="H38" s="15" t="s">
        <v>34</v>
      </c>
      <c r="I38" s="15" t="s">
        <v>34</v>
      </c>
    </row>
    <row r="39" spans="2:9">
      <c r="B39" s="84"/>
      <c r="C39" s="52" t="s">
        <v>40</v>
      </c>
      <c r="D39" s="50" t="s">
        <v>34</v>
      </c>
      <c r="E39" s="14">
        <v>38</v>
      </c>
      <c r="F39" s="10" t="s">
        <v>28</v>
      </c>
      <c r="G39" s="60">
        <f t="shared" si="2"/>
        <v>38</v>
      </c>
      <c r="H39" s="15" t="s">
        <v>34</v>
      </c>
      <c r="I39" s="15" t="s">
        <v>34</v>
      </c>
    </row>
    <row r="40" spans="2:9">
      <c r="B40" s="84"/>
      <c r="C40" s="52" t="s">
        <v>41</v>
      </c>
      <c r="D40" s="50" t="s">
        <v>34</v>
      </c>
      <c r="E40" s="14">
        <v>180</v>
      </c>
      <c r="F40" s="10" t="s">
        <v>33</v>
      </c>
      <c r="G40" s="60">
        <f t="shared" si="2"/>
        <v>216</v>
      </c>
      <c r="H40" s="15" t="s">
        <v>34</v>
      </c>
      <c r="I40" s="15" t="s">
        <v>34</v>
      </c>
    </row>
    <row r="41" spans="2:9">
      <c r="B41" s="85"/>
      <c r="C41" s="52" t="s">
        <v>42</v>
      </c>
      <c r="D41" s="50" t="s">
        <v>34</v>
      </c>
      <c r="E41" s="14">
        <v>50</v>
      </c>
      <c r="F41" s="10" t="s">
        <v>33</v>
      </c>
      <c r="G41" s="60">
        <f t="shared" si="2"/>
        <v>60</v>
      </c>
      <c r="H41" s="15" t="s">
        <v>34</v>
      </c>
      <c r="I41" s="15" t="s">
        <v>34</v>
      </c>
    </row>
    <row r="42" spans="2:9">
      <c r="B42" s="11" t="s">
        <v>16</v>
      </c>
      <c r="C42" s="51"/>
      <c r="D42" s="11"/>
      <c r="E42" s="11"/>
      <c r="F42" s="11"/>
      <c r="G42" s="12"/>
      <c r="H42" s="53">
        <f>SUM(G33:G41)</f>
        <v>1554</v>
      </c>
      <c r="I42" s="53">
        <f>SUM(G33:G41)</f>
        <v>1554</v>
      </c>
    </row>
    <row r="43" spans="2:9">
      <c r="B43" s="13" t="s">
        <v>22</v>
      </c>
      <c r="C43" s="13"/>
      <c r="D43" s="13"/>
      <c r="E43" s="13"/>
      <c r="F43" s="13"/>
      <c r="G43" s="13"/>
      <c r="H43" s="54">
        <f>SUM(H32,H42)</f>
        <v>2240.3999999999996</v>
      </c>
      <c r="I43" s="54">
        <f>SUM(I32,I42)</f>
        <v>2034.48</v>
      </c>
    </row>
    <row r="45" spans="2:9" ht="15" customHeight="1">
      <c r="B45" s="86" t="str">
        <f>IF(H8&lt;0,"It is impossible for you to break even with this budget, even if you have 100% attendance. You will need to look at your ticket price, as well as your costs. Please contact bristolsu-development@bristol.ac.uk for advice.", IF(H8&lt;0,"You have failed to reach the minimum required level of ticket sales (70%) needed to break even. You would have to sell "&amp;ROUNDUP(I42/-#REF!,0)&amp;" more ticket"&amp;IF(ROUNDUP(I42/-#REF!,0)=1,"","s")&amp;" in order to cover all your costs. You will need to reduce your costs and/or increase your income. Please contact bristolsu-development@bristol.ac.uk for advice.","Congratulations, it looks like you've created a good budget. Remember that covering costs is good but making a profit is even better, as this generates a profit for your student group. Please contact bristolsu-development@bristol.ac.uk for advice."))</f>
        <v>Congratulations, it looks like you've created a good budget. Remember that covering costs is good but making a profit is even better, as this generates a profit for your student group. Please contact bristolsu-development@bristol.ac.uk for advice.</v>
      </c>
      <c r="C45" s="86"/>
      <c r="D45" s="86"/>
      <c r="E45" s="86"/>
      <c r="F45" s="86"/>
      <c r="G45" s="86"/>
      <c r="H45" s="86"/>
      <c r="I45" s="86"/>
    </row>
    <row r="46" spans="2:9">
      <c r="B46" s="86"/>
      <c r="C46" s="86"/>
      <c r="D46" s="86"/>
      <c r="E46" s="86"/>
      <c r="F46" s="86"/>
      <c r="G46" s="86"/>
      <c r="H46" s="86"/>
      <c r="I46" s="86"/>
    </row>
    <row r="47" spans="2:9">
      <c r="B47" s="86"/>
      <c r="C47" s="86"/>
      <c r="D47" s="86"/>
      <c r="E47" s="86"/>
      <c r="F47" s="86"/>
      <c r="G47" s="86"/>
      <c r="H47" s="86"/>
      <c r="I47" s="86"/>
    </row>
    <row r="48" spans="2:9">
      <c r="B48" s="62"/>
      <c r="C48" s="62"/>
      <c r="D48" s="62"/>
      <c r="E48" s="62"/>
      <c r="F48" s="62"/>
      <c r="G48" s="62"/>
      <c r="H48" s="62"/>
      <c r="I48" s="62"/>
    </row>
  </sheetData>
  <mergeCells count="17">
    <mergeCell ref="B1:I1"/>
    <mergeCell ref="F24:G24"/>
    <mergeCell ref="F25:G25"/>
    <mergeCell ref="B45:I47"/>
    <mergeCell ref="C3:I3"/>
    <mergeCell ref="C4:I4"/>
    <mergeCell ref="C5:I5"/>
    <mergeCell ref="B27:I27"/>
    <mergeCell ref="B29:B31"/>
    <mergeCell ref="B32:G32"/>
    <mergeCell ref="B33:B41"/>
    <mergeCell ref="B7:G8"/>
    <mergeCell ref="B10:G11"/>
    <mergeCell ref="B13:I13"/>
    <mergeCell ref="B20:B23"/>
    <mergeCell ref="B15:B18"/>
    <mergeCell ref="F19:G19"/>
  </mergeCells>
  <phoneticPr fontId="4" type="noConversion"/>
  <conditionalFormatting sqref="H8">
    <cfRule type="cellIs" dxfId="3" priority="4" operator="greaterThanOrEqual">
      <formula>0</formula>
    </cfRule>
  </conditionalFormatting>
  <conditionalFormatting sqref="H8">
    <cfRule type="cellIs" dxfId="2" priority="3" operator="lessThan">
      <formula>0</formula>
    </cfRule>
  </conditionalFormatting>
  <conditionalFormatting sqref="I8">
    <cfRule type="cellIs" dxfId="1" priority="2" operator="greaterThanOrEqual">
      <formula>0</formula>
    </cfRule>
  </conditionalFormatting>
  <conditionalFormatting sqref="I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38A7E8C386E4FBC4199B61E582154" ma:contentTypeVersion="23" ma:contentTypeDescription="Create a new document." ma:contentTypeScope="" ma:versionID="e3631b02c6a20417cb0ebbc3e07c1744">
  <xsd:schema xmlns:xsd="http://www.w3.org/2001/XMLSchema" xmlns:xs="http://www.w3.org/2001/XMLSchema" xmlns:p="http://schemas.microsoft.com/office/2006/metadata/properties" xmlns:ns2="f03cac89-53ee-46ae-a988-323cd7d3b7ce" xmlns:ns3="711162c6-3b39-4c32-a209-42fa182de99d" xmlns:ns4="edb9d0e4-5370-4cfb-9e4e-bdf6de379f60" targetNamespace="http://schemas.microsoft.com/office/2006/metadata/properties" ma:root="true" ma:fieldsID="6d2262ccdc094f9778508cc18372cccb" ns2:_="" ns3:_="" ns4:_="">
    <xsd:import namespace="f03cac89-53ee-46ae-a988-323cd7d3b7ce"/>
    <xsd:import namespace="711162c6-3b39-4c32-a209-42fa182de99d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  <xsd:element ref="ns3:FloorplanConfirmed_x003f_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cac89-53ee-46ae-a988-323cd7d3b7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162c6-3b39-4c32-a209-42fa182de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FloorplanConfirmed_x003f_" ma:index="24" nillable="true" ma:displayName="Floorplan Confirmed?" ma:default="0" ma:format="Dropdown" ma:internalName="FloorplanConfirmed_x003f_">
      <xsd:simpleType>
        <xsd:restriction base="dms:Boolea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29d910d6-4cc5-42c1-ad1f-2fafe2fcfe73}" ma:internalName="TaxCatchAll" ma:showField="CatchAllData" ma:web="f03cac89-53ee-46ae-a988-323cd7d3b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b9d0e4-5370-4cfb-9e4e-bdf6de379f60" xsi:nil="true"/>
    <FloorplanConfirmed_x003f_ xmlns="711162c6-3b39-4c32-a209-42fa182de99d">false</FloorplanConfirmed_x003f_>
    <lcf76f155ced4ddcb4097134ff3c332f xmlns="711162c6-3b39-4c32-a209-42fa182de99d">
      <Terms xmlns="http://schemas.microsoft.com/office/infopath/2007/PartnerControls"/>
    </lcf76f155ced4ddcb4097134ff3c332f>
    <_dlc_DocId xmlns="f03cac89-53ee-46ae-a988-323cd7d3b7ce">SUEVENTS-775988571-29951</_dlc_DocId>
    <_dlc_DocIdUrl xmlns="f03cac89-53ee-46ae-a988-323cd7d3b7ce">
      <Url>https://uob.sharepoint.com/teams/grp-sueventsandtech/_layouts/15/DocIdRedir.aspx?ID=SUEVENTS-775988571-29951</Url>
      <Description>SUEVENTS-775988571-29951</Description>
    </_dlc_DocIdUrl>
  </documentManagement>
</p:properties>
</file>

<file path=customXml/itemProps1.xml><?xml version="1.0" encoding="utf-8"?>
<ds:datastoreItem xmlns:ds="http://schemas.openxmlformats.org/officeDocument/2006/customXml" ds:itemID="{57121262-296F-4A3F-992A-2141CF964C89}"/>
</file>

<file path=customXml/itemProps2.xml><?xml version="1.0" encoding="utf-8"?>
<ds:datastoreItem xmlns:ds="http://schemas.openxmlformats.org/officeDocument/2006/customXml" ds:itemID="{DDA61556-6F1A-43DA-87F7-F0AAAD6453FF}"/>
</file>

<file path=customXml/itemProps3.xml><?xml version="1.0" encoding="utf-8"?>
<ds:datastoreItem xmlns:ds="http://schemas.openxmlformats.org/officeDocument/2006/customXml" ds:itemID="{AE0C285A-3A8C-4EB1-BDBE-C57BDC29F20B}"/>
</file>

<file path=customXml/itemProps4.xml><?xml version="1.0" encoding="utf-8"?>
<ds:datastoreItem xmlns:ds="http://schemas.openxmlformats.org/officeDocument/2006/customXml" ds:itemID="{EB5893A1-D52D-4B67-A251-6E292A5D89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Walsh</dc:creator>
  <cp:keywords/>
  <dc:description/>
  <cp:lastModifiedBy/>
  <cp:revision/>
  <dcterms:created xsi:type="dcterms:W3CDTF">2022-07-25T10:29:45Z</dcterms:created>
  <dcterms:modified xsi:type="dcterms:W3CDTF">2022-09-02T09:12:55Z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0x010100DDC38A7E8C386E4FBC4199B61E582154</vt:lpwstr>
  </property>
  <property fmtid="{D5CDD505-2E9C-101B-9397-08002B2CF9AE}" pid="3" name="_dlc_DocIdItemGuid">
    <vt:lpwstr>ceaccfb5-3198-406f-b920-7370e4db5f1c</vt:lpwstr>
  </property>
  <property fmtid="{D5CDD505-2E9C-101B-9397-08002B2CF9AE}" pid="4" name="MediaServiceImageTags">
    <vt:lpwstr/>
  </property>
</Properties>
</file>