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h18428\Downloads\"/>
    </mc:Choice>
  </mc:AlternateContent>
  <xr:revisionPtr revIDLastSave="0" documentId="8_{3D19D7DA-734E-4C0B-9EFF-852A3638D8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" sheetId="1" r:id="rId1"/>
    <sheet name="Break even" sheetId="5" r:id="rId2"/>
    <sheet name="Sponsorship" sheetId="3" r:id="rId3"/>
    <sheet name="VAT" sheetId="4" r:id="rId4"/>
    <sheet name="calcs dont delete!" sheetId="2" state="hidden" r:id="rId5"/>
  </sheets>
  <definedNames>
    <definedName name="_xlnm.Print_Area" localSheetId="0">Budget!$A$1:$M$93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50" i="1"/>
  <c r="F41" i="1"/>
  <c r="F42" i="1"/>
  <c r="F43" i="1"/>
  <c r="F44" i="1"/>
  <c r="F40" i="1"/>
  <c r="K59" i="1" l="1"/>
  <c r="K60" i="1"/>
  <c r="K61" i="1"/>
  <c r="K62" i="1"/>
  <c r="K63" i="1"/>
  <c r="K64" i="1"/>
  <c r="K65" i="1"/>
  <c r="H66" i="1"/>
  <c r="K58" i="1" l="1"/>
  <c r="K57" i="1"/>
  <c r="K56" i="1"/>
  <c r="K55" i="1"/>
  <c r="K54" i="1"/>
  <c r="K53" i="1"/>
  <c r="K52" i="1"/>
  <c r="K51" i="1"/>
  <c r="K50" i="1"/>
  <c r="H41" i="1"/>
  <c r="H42" i="1"/>
  <c r="H43" i="1"/>
  <c r="H44" i="1"/>
  <c r="H40" i="1"/>
  <c r="J12" i="1"/>
  <c r="L44" i="1" l="1"/>
  <c r="L42" i="1"/>
  <c r="L43" i="1"/>
  <c r="L40" i="1"/>
  <c r="L41" i="1"/>
  <c r="H45" i="1"/>
  <c r="J66" i="1"/>
  <c r="K39" i="1"/>
  <c r="I78" i="1"/>
  <c r="I70" i="1"/>
  <c r="D45" i="1" l="1"/>
  <c r="K66" i="1" l="1"/>
  <c r="G83" i="1" s="1"/>
  <c r="E32" i="1"/>
  <c r="L31" i="1" s="1"/>
  <c r="L23" i="1"/>
  <c r="L30" i="1" s="1"/>
  <c r="E23" i="1"/>
  <c r="L29" i="1" s="1"/>
  <c r="J11" i="1"/>
  <c r="J43" i="1" l="1"/>
  <c r="J44" i="1"/>
  <c r="L11" i="1"/>
  <c r="G79" i="1" s="1"/>
  <c r="J42" i="1"/>
  <c r="J41" i="1"/>
  <c r="J40" i="1"/>
  <c r="F78" i="1"/>
  <c r="F70" i="1"/>
  <c r="I39" i="1"/>
  <c r="J72" i="1"/>
  <c r="H72" i="1"/>
  <c r="G80" i="1"/>
  <c r="I80" i="1"/>
  <c r="I83" i="1"/>
  <c r="A8" i="2" s="1"/>
  <c r="L12" i="1"/>
  <c r="G81" i="1" l="1"/>
  <c r="I79" i="1"/>
  <c r="I81" i="1" s="1"/>
  <c r="L28" i="1"/>
  <c r="L32" i="1" s="1"/>
  <c r="J45" i="1"/>
  <c r="L45" i="1"/>
  <c r="H71" i="1" l="1"/>
  <c r="H73" i="1" s="1"/>
  <c r="G82" i="1"/>
  <c r="G84" i="1" s="1"/>
  <c r="G85" i="1" s="1"/>
  <c r="J71" i="1"/>
  <c r="J73" i="1" s="1"/>
  <c r="I82" i="1"/>
  <c r="I84" i="1" l="1"/>
  <c r="I85" i="1" s="1"/>
  <c r="B88" i="1" s="1"/>
</calcChain>
</file>

<file path=xl/sharedStrings.xml><?xml version="1.0" encoding="utf-8"?>
<sst xmlns="http://schemas.openxmlformats.org/spreadsheetml/2006/main" count="91" uniqueCount="56">
  <si>
    <t>Annual Budget Planner</t>
  </si>
  <si>
    <t>Student Group:</t>
  </si>
  <si>
    <t>Income</t>
  </si>
  <si>
    <t>Membership</t>
  </si>
  <si>
    <t>Target no. of members</t>
  </si>
  <si>
    <t>Membership level</t>
  </si>
  <si>
    <t>Membership income</t>
  </si>
  <si>
    <t xml:space="preserve">% </t>
  </si>
  <si>
    <t>No.</t>
  </si>
  <si>
    <t xml:space="preserve">   £ </t>
  </si>
  <si>
    <t>Membership fee £</t>
  </si>
  <si>
    <t>Target</t>
  </si>
  <si>
    <t>Break-even</t>
  </si>
  <si>
    <t>Other income</t>
  </si>
  <si>
    <t>Existing student group funds</t>
  </si>
  <si>
    <t>Account code</t>
  </si>
  <si>
    <t>Amount
£</t>
  </si>
  <si>
    <t>Source</t>
  </si>
  <si>
    <t>Total</t>
  </si>
  <si>
    <t>Sponsorship &amp; Donations</t>
  </si>
  <si>
    <t xml:space="preserve">Total budgeted income </t>
  </si>
  <si>
    <t>Name of Company</t>
  </si>
  <si>
    <t>Membership income @ 67%</t>
  </si>
  <si>
    <t>Existing funds</t>
  </si>
  <si>
    <t>Total income</t>
  </si>
  <si>
    <t>Expenditure</t>
  </si>
  <si>
    <t>Variable costs</t>
  </si>
  <si>
    <t>Cost by membership level</t>
  </si>
  <si>
    <t>Cost per person</t>
  </si>
  <si>
    <t>£</t>
  </si>
  <si>
    <t>Add
VAT ?</t>
  </si>
  <si>
    <t>VAT @ 20%</t>
  </si>
  <si>
    <t>Total
£</t>
  </si>
  <si>
    <t>Membership cards</t>
  </si>
  <si>
    <t>Other (specify)</t>
  </si>
  <si>
    <t>Fixed costs</t>
  </si>
  <si>
    <t>Cost item:</t>
  </si>
  <si>
    <t>Cost
£</t>
  </si>
  <si>
    <t>Facility/Venue hire</t>
  </si>
  <si>
    <t>Publicity / advertising</t>
  </si>
  <si>
    <t>Transport</t>
  </si>
  <si>
    <t>Referees/Umpires</t>
  </si>
  <si>
    <t>Fixed costs total</t>
  </si>
  <si>
    <t>Total budgeted expenditure</t>
  </si>
  <si>
    <t>Budgeted Profit / Loss</t>
  </si>
  <si>
    <t>Membership sales</t>
  </si>
  <si>
    <t>Total budgeted income</t>
  </si>
  <si>
    <t>Total budgeted costs</t>
  </si>
  <si>
    <t>Y</t>
  </si>
  <si>
    <t>N</t>
  </si>
  <si>
    <t>Congratulations, it looks like you've created a good budget.  Remember that covering costs is good but making a profit is even better, as this generates more funds for your club / society.</t>
  </si>
  <si>
    <t>You have failed to reach the minimum required level of ticket sales (67%) needed to break-even.</t>
  </si>
  <si>
    <t xml:space="preserve">  You would have to sell </t>
  </si>
  <si>
    <t xml:space="preserve"> more tickets in order to cover all of your costs.</t>
  </si>
  <si>
    <t xml:space="preserve">   You will need to to reduce your costs and/or increase you income.</t>
  </si>
  <si>
    <t>It is impossible for you to break even with this budget even if you have 100% attendance.  You will need to look at your ticket price, as well as all your costs.  
Please contact ubu-activities@bristol.ac.uk for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</si>
</sst>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24"/>
      <color theme="1"/>
      <name val="Source Sans Pro"/>
      <family val="2"/>
    </font>
    <font>
      <sz val="11"/>
      <color theme="1"/>
      <name val="Source Sans Pro"/>
      <family val="2"/>
    </font>
    <font>
      <b/>
      <sz val="14"/>
      <color rgb="FFFF0000"/>
      <name val="Source Sans Pro"/>
      <family val="2"/>
    </font>
    <font>
      <b/>
      <sz val="11"/>
      <color theme="1"/>
      <name val="Source Sans Pro"/>
      <family val="2"/>
    </font>
    <font>
      <sz val="10"/>
      <color theme="1"/>
      <name val="Source Sans Pro"/>
      <family val="2"/>
    </font>
    <font>
      <b/>
      <u/>
      <sz val="14"/>
      <color theme="1"/>
      <name val="Source Sans Pro"/>
      <family val="2"/>
    </font>
    <font>
      <u/>
      <sz val="11"/>
      <color theme="1"/>
      <name val="Source Sans Pro"/>
      <family val="2"/>
    </font>
    <font>
      <b/>
      <u/>
      <sz val="11"/>
      <color theme="1"/>
      <name val="Source Sans Pro"/>
      <family val="2"/>
    </font>
    <font>
      <b/>
      <sz val="11"/>
      <color rgb="FFFF0000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i/>
      <sz val="11"/>
      <color theme="0" tint="-0.499984740745262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BDFEC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0" fillId="2" borderId="0" xfId="0" applyFont="1" applyFill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9" fontId="4" fillId="2" borderId="2" xfId="0" applyNumberFormat="1" applyFont="1" applyFill="1" applyBorder="1"/>
    <xf numFmtId="1" fontId="4" fillId="2" borderId="4" xfId="0" applyNumberFormat="1" applyFont="1" applyFill="1" applyBorder="1"/>
    <xf numFmtId="3" fontId="4" fillId="2" borderId="4" xfId="0" applyNumberFormat="1" applyFont="1" applyFill="1" applyBorder="1"/>
    <xf numFmtId="0" fontId="11" fillId="2" borderId="0" xfId="0" applyFont="1" applyFill="1"/>
    <xf numFmtId="0" fontId="6" fillId="2" borderId="3" xfId="0" applyFont="1" applyFill="1" applyBorder="1" applyAlignment="1">
      <alignment horizontal="left"/>
    </xf>
    <xf numFmtId="9" fontId="4" fillId="2" borderId="12" xfId="0" applyNumberFormat="1" applyFont="1" applyFill="1" applyBorder="1"/>
    <xf numFmtId="0" fontId="4" fillId="2" borderId="9" xfId="0" applyFont="1" applyFill="1" applyBorder="1"/>
    <xf numFmtId="0" fontId="4" fillId="2" borderId="11" xfId="0" applyFont="1" applyFill="1" applyBorder="1"/>
    <xf numFmtId="3" fontId="4" fillId="2" borderId="9" xfId="0" applyNumberFormat="1" applyFont="1" applyFill="1" applyBorder="1"/>
    <xf numFmtId="9" fontId="4" fillId="2" borderId="0" xfId="0" applyNumberFormat="1" applyFont="1" applyFill="1"/>
    <xf numFmtId="3" fontId="4" fillId="2" borderId="0" xfId="0" applyNumberFormat="1" applyFont="1" applyFill="1"/>
    <xf numFmtId="0" fontId="9" fillId="2" borderId="0" xfId="0" applyFont="1" applyFill="1"/>
    <xf numFmtId="0" fontId="6" fillId="2" borderId="3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1" xfId="0" applyFont="1" applyFill="1" applyBorder="1"/>
    <xf numFmtId="3" fontId="6" fillId="2" borderId="2" xfId="0" applyNumberFormat="1" applyFont="1" applyFill="1" applyBorder="1"/>
    <xf numFmtId="3" fontId="12" fillId="2" borderId="2" xfId="0" applyNumberFormat="1" applyFont="1" applyFill="1" applyBorder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4" fillId="2" borderId="3" xfId="0" applyNumberFormat="1" applyFont="1" applyFill="1" applyBorder="1"/>
    <xf numFmtId="4" fontId="4" fillId="2" borderId="2" xfId="0" applyNumberFormat="1" applyFont="1" applyFill="1" applyBorder="1"/>
    <xf numFmtId="4" fontId="4" fillId="2" borderId="4" xfId="0" applyNumberFormat="1" applyFont="1" applyFill="1" applyBorder="1"/>
    <xf numFmtId="4" fontId="6" fillId="2" borderId="2" xfId="0" applyNumberFormat="1" applyFont="1" applyFill="1" applyBorder="1"/>
    <xf numFmtId="4" fontId="4" fillId="2" borderId="1" xfId="0" applyNumberFormat="1" applyFont="1" applyFill="1" applyBorder="1"/>
    <xf numFmtId="4" fontId="6" fillId="2" borderId="4" xfId="0" applyNumberFormat="1" applyFont="1" applyFill="1" applyBorder="1"/>
    <xf numFmtId="0" fontId="6" fillId="2" borderId="5" xfId="0" applyFont="1" applyFill="1" applyBorder="1" applyAlignment="1">
      <alignment horizontal="left"/>
    </xf>
    <xf numFmtId="0" fontId="4" fillId="2" borderId="6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4" fontId="4" fillId="2" borderId="10" xfId="0" applyNumberFormat="1" applyFont="1" applyFill="1" applyBorder="1"/>
    <xf numFmtId="4" fontId="4" fillId="2" borderId="5" xfId="0" applyNumberFormat="1" applyFont="1" applyFill="1" applyBorder="1"/>
    <xf numFmtId="4" fontId="4" fillId="2" borderId="6" xfId="0" applyNumberFormat="1" applyFont="1" applyFill="1" applyBorder="1"/>
    <xf numFmtId="0" fontId="6" fillId="2" borderId="8" xfId="0" applyFont="1" applyFill="1" applyBorder="1"/>
    <xf numFmtId="0" fontId="6" fillId="2" borderId="11" xfId="0" applyFont="1" applyFill="1" applyBorder="1"/>
    <xf numFmtId="4" fontId="6" fillId="2" borderId="11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3" fontId="4" fillId="2" borderId="5" xfId="0" applyNumberFormat="1" applyFont="1" applyFill="1" applyBorder="1"/>
    <xf numFmtId="0" fontId="4" fillId="2" borderId="7" xfId="0" applyFont="1" applyFill="1" applyBorder="1"/>
    <xf numFmtId="3" fontId="4" fillId="2" borderId="7" xfId="0" applyNumberFormat="1" applyFont="1" applyFill="1" applyBorder="1"/>
    <xf numFmtId="3" fontId="4" fillId="2" borderId="3" xfId="0" applyNumberFormat="1" applyFont="1" applyFill="1" applyBorder="1"/>
    <xf numFmtId="1" fontId="4" fillId="2" borderId="0" xfId="0" applyNumberFormat="1" applyFont="1" applyFill="1"/>
    <xf numFmtId="164" fontId="6" fillId="2" borderId="3" xfId="0" applyNumberFormat="1" applyFont="1" applyFill="1" applyBorder="1"/>
    <xf numFmtId="164" fontId="6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9" fontId="6" fillId="2" borderId="0" xfId="0" applyNumberFormat="1" applyFont="1" applyFill="1"/>
    <xf numFmtId="1" fontId="6" fillId="4" borderId="2" xfId="0" applyNumberFormat="1" applyFont="1" applyFill="1" applyBorder="1" applyProtection="1">
      <protection locked="0"/>
    </xf>
    <xf numFmtId="3" fontId="12" fillId="4" borderId="2" xfId="0" applyNumberFormat="1" applyFont="1" applyFill="1" applyBorder="1" applyProtection="1">
      <protection locked="0"/>
    </xf>
    <xf numFmtId="4" fontId="4" fillId="4" borderId="2" xfId="0" applyNumberFormat="1" applyFont="1" applyFill="1" applyBorder="1" applyProtection="1">
      <protection locked="0"/>
    </xf>
    <xf numFmtId="4" fontId="4" fillId="4" borderId="2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wrapText="1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2" borderId="10" xfId="0" applyNumberFormat="1" applyFont="1" applyFill="1" applyBorder="1" applyAlignment="1">
      <alignment horizontal="right"/>
    </xf>
    <xf numFmtId="165" fontId="4" fillId="2" borderId="6" xfId="0" applyNumberFormat="1" applyFont="1" applyFill="1" applyBorder="1" applyAlignment="1">
      <alignment horizontal="right"/>
    </xf>
    <xf numFmtId="165" fontId="4" fillId="2" borderId="11" xfId="0" applyNumberFormat="1" applyFont="1" applyFill="1" applyBorder="1" applyAlignment="1">
      <alignment horizontal="right"/>
    </xf>
    <xf numFmtId="165" fontId="4" fillId="2" borderId="9" xfId="0" applyNumberFormat="1" applyFont="1" applyFill="1" applyBorder="1" applyAlignment="1">
      <alignment horizontal="right"/>
    </xf>
    <xf numFmtId="0" fontId="4" fillId="2" borderId="0" xfId="0" applyFont="1" applyFill="1" applyAlignment="1"/>
    <xf numFmtId="0" fontId="6" fillId="2" borderId="0" xfId="0" applyFont="1" applyFill="1" applyAlignment="1"/>
    <xf numFmtId="0" fontId="4" fillId="4" borderId="2" xfId="0" applyFont="1" applyFill="1" applyBorder="1" applyAlignment="1" applyProtection="1">
      <protection locked="0"/>
    </xf>
    <xf numFmtId="0" fontId="4" fillId="0" borderId="1" xfId="0" applyFont="1" applyBorder="1" applyAlignment="1"/>
    <xf numFmtId="0" fontId="4" fillId="0" borderId="4" xfId="0" applyFont="1" applyBorder="1" applyAlignment="1"/>
    <xf numFmtId="0" fontId="4" fillId="2" borderId="4" xfId="0" applyFont="1" applyFill="1" applyBorder="1" applyAlignment="1"/>
    <xf numFmtId="0" fontId="6" fillId="2" borderId="3" xfId="0" applyFont="1" applyFill="1" applyBorder="1" applyAlignment="1"/>
    <xf numFmtId="0" fontId="4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4" xfId="0" applyFont="1" applyFill="1" applyBorder="1" applyAlignment="1"/>
    <xf numFmtId="0" fontId="12" fillId="4" borderId="2" xfId="0" applyFont="1" applyFill="1" applyBorder="1" applyAlignment="1" applyProtection="1">
      <protection locked="0"/>
    </xf>
    <xf numFmtId="0" fontId="12" fillId="4" borderId="3" xfId="0" applyFont="1" applyFill="1" applyBorder="1" applyAlignment="1" applyProtection="1"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4" xfId="0" applyFont="1" applyFill="1" applyBorder="1" applyAlignment="1" applyProtection="1">
      <protection locked="0"/>
    </xf>
    <xf numFmtId="0" fontId="6" fillId="2" borderId="2" xfId="0" applyFont="1" applyFill="1" applyBorder="1" applyAlignment="1"/>
    <xf numFmtId="0" fontId="13" fillId="2" borderId="3" xfId="0" applyFont="1" applyFill="1" applyBorder="1" applyAlignment="1"/>
    <xf numFmtId="0" fontId="13" fillId="2" borderId="1" xfId="0" applyFont="1" applyFill="1" applyBorder="1" applyAlignment="1"/>
    <xf numFmtId="0" fontId="13" fillId="2" borderId="4" xfId="0" applyFont="1" applyFill="1" applyBorder="1" applyAlignment="1"/>
    <xf numFmtId="0" fontId="4" fillId="2" borderId="2" xfId="0" applyFont="1" applyFill="1" applyBorder="1" applyAlignment="1"/>
    <xf numFmtId="4" fontId="4" fillId="2" borderId="3" xfId="0" applyNumberFormat="1" applyFont="1" applyFill="1" applyBorder="1" applyAlignment="1"/>
    <xf numFmtId="4" fontId="4" fillId="0" borderId="4" xfId="0" applyNumberFormat="1" applyFont="1" applyBorder="1" applyAlignment="1"/>
    <xf numFmtId="0" fontId="14" fillId="4" borderId="2" xfId="0" applyFont="1" applyFill="1" applyBorder="1" applyAlignment="1" applyProtection="1">
      <protection locked="0"/>
    </xf>
    <xf numFmtId="0" fontId="14" fillId="4" borderId="3" xfId="0" applyFont="1" applyFill="1" applyBorder="1" applyAlignment="1" applyProtection="1">
      <protection locked="0"/>
    </xf>
    <xf numFmtId="0" fontId="14" fillId="4" borderId="1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protection locked="0"/>
    </xf>
    <xf numFmtId="165" fontId="4" fillId="2" borderId="10" xfId="0" applyNumberFormat="1" applyFont="1" applyFill="1" applyBorder="1" applyAlignment="1"/>
    <xf numFmtId="0" fontId="4" fillId="0" borderId="6" xfId="0" applyFont="1" applyBorder="1" applyAlignment="1"/>
    <xf numFmtId="165" fontId="4" fillId="2" borderId="5" xfId="0" applyNumberFormat="1" applyFont="1" applyFill="1" applyBorder="1" applyAlignment="1"/>
    <xf numFmtId="165" fontId="4" fillId="2" borderId="11" xfId="0" applyNumberFormat="1" applyFont="1" applyFill="1" applyBorder="1" applyAlignment="1"/>
    <xf numFmtId="0" fontId="4" fillId="0" borderId="9" xfId="0" applyFont="1" applyBorder="1" applyAlignment="1"/>
    <xf numFmtId="165" fontId="4" fillId="2" borderId="8" xfId="0" applyNumberFormat="1" applyFont="1" applyFill="1" applyBorder="1" applyAlignment="1"/>
    <xf numFmtId="165" fontId="6" fillId="2" borderId="1" xfId="0" applyNumberFormat="1" applyFont="1" applyFill="1" applyBorder="1" applyAlignment="1"/>
    <xf numFmtId="165" fontId="6" fillId="2" borderId="3" xfId="0" applyNumberFormat="1" applyFont="1" applyFill="1" applyBorder="1" applyAlignment="1"/>
  </cellXfs>
  <cellStyles count="1">
    <cellStyle name="Normal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AB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00"/>
  <sheetViews>
    <sheetView tabSelected="1" zoomScaleNormal="100" workbookViewId="0">
      <selection activeCell="B6" sqref="B6:L6"/>
    </sheetView>
  </sheetViews>
  <sheetFormatPr defaultColWidth="9.140625" defaultRowHeight="14.45"/>
  <cols>
    <col min="1" max="1" width="1.7109375" style="5" customWidth="1"/>
    <col min="2" max="5" width="9.140625" style="5"/>
    <col min="6" max="7" width="5" style="5" customWidth="1"/>
    <col min="8" max="8" width="9.5703125" style="5" customWidth="1"/>
    <col min="9" max="9" width="9.140625" style="5"/>
    <col min="10" max="10" width="9.5703125" style="5" bestFit="1" customWidth="1"/>
    <col min="11" max="11" width="10.140625" style="5" customWidth="1"/>
    <col min="12" max="12" width="11.85546875" style="5" customWidth="1"/>
    <col min="13" max="13" width="1.85546875" style="5" customWidth="1"/>
    <col min="14" max="16384" width="9.140625" style="5"/>
  </cols>
  <sheetData>
    <row r="1" spans="1:15" ht="30.95">
      <c r="A1" s="81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O1" s="6"/>
    </row>
    <row r="2" spans="1:15" ht="17.25" customHeight="1">
      <c r="A2" s="4"/>
      <c r="O2" s="6"/>
    </row>
    <row r="3" spans="1:15">
      <c r="B3" s="97" t="s">
        <v>1</v>
      </c>
      <c r="C3" s="96"/>
      <c r="D3" s="98"/>
      <c r="E3" s="98"/>
      <c r="F3" s="98"/>
      <c r="G3" s="98"/>
      <c r="H3" s="98"/>
      <c r="I3" s="98"/>
      <c r="J3" s="98"/>
      <c r="K3" s="98"/>
      <c r="L3" s="98"/>
    </row>
    <row r="6" spans="1:15" s="8" customFormat="1" ht="18.600000000000001">
      <c r="B6" s="67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5">
      <c r="B7" s="9" t="s">
        <v>3</v>
      </c>
    </row>
    <row r="9" spans="1:15">
      <c r="B9" s="7" t="s">
        <v>4</v>
      </c>
      <c r="E9" s="62"/>
      <c r="G9" s="82" t="s">
        <v>5</v>
      </c>
      <c r="H9" s="99"/>
      <c r="I9" s="99"/>
      <c r="J9" s="100"/>
      <c r="K9" s="71" t="s">
        <v>6</v>
      </c>
      <c r="L9" s="101"/>
    </row>
    <row r="10" spans="1:15">
      <c r="B10" s="7"/>
      <c r="G10" s="11"/>
      <c r="H10" s="12"/>
      <c r="I10" s="13" t="s">
        <v>7</v>
      </c>
      <c r="J10" s="14" t="s">
        <v>8</v>
      </c>
      <c r="K10" s="71" t="s">
        <v>9</v>
      </c>
      <c r="L10" s="72"/>
    </row>
    <row r="11" spans="1:15">
      <c r="B11" s="15" t="s">
        <v>10</v>
      </c>
      <c r="E11" s="62"/>
      <c r="G11" s="73" t="s">
        <v>11</v>
      </c>
      <c r="H11" s="74"/>
      <c r="I11" s="16">
        <v>1</v>
      </c>
      <c r="J11" s="17">
        <f>E9</f>
        <v>0</v>
      </c>
      <c r="K11" s="12"/>
      <c r="L11" s="18">
        <f>$E$11*J11</f>
        <v>0</v>
      </c>
      <c r="O11" s="19"/>
    </row>
    <row r="12" spans="1:15">
      <c r="G12" s="75" t="s">
        <v>12</v>
      </c>
      <c r="H12" s="76"/>
      <c r="I12" s="21">
        <v>0.67</v>
      </c>
      <c r="J12" s="22">
        <f>ROUNDUP(E9*0.67,0)</f>
        <v>0</v>
      </c>
      <c r="K12" s="23"/>
      <c r="L12" s="24">
        <f>$E$11*J12</f>
        <v>0</v>
      </c>
      <c r="O12" s="19"/>
    </row>
    <row r="13" spans="1:15">
      <c r="I13" s="25"/>
      <c r="L13" s="26"/>
      <c r="O13" s="19"/>
    </row>
    <row r="14" spans="1:15">
      <c r="B14" s="9" t="s">
        <v>13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6" spans="1:15">
      <c r="B16" s="7" t="s">
        <v>14</v>
      </c>
      <c r="I16" s="7" t="s">
        <v>13</v>
      </c>
    </row>
    <row r="18" spans="2:15" ht="29.1">
      <c r="B18" s="102" t="s">
        <v>15</v>
      </c>
      <c r="C18" s="103"/>
      <c r="D18" s="101"/>
      <c r="E18" s="29" t="s">
        <v>16</v>
      </c>
      <c r="I18" s="102" t="s">
        <v>17</v>
      </c>
      <c r="J18" s="104"/>
      <c r="K18" s="105"/>
      <c r="L18" s="29" t="s">
        <v>16</v>
      </c>
    </row>
    <row r="19" spans="2:15">
      <c r="B19" s="106"/>
      <c r="C19" s="106"/>
      <c r="D19" s="106"/>
      <c r="E19" s="63"/>
      <c r="I19" s="107"/>
      <c r="J19" s="108"/>
      <c r="K19" s="109"/>
      <c r="L19" s="63"/>
    </row>
    <row r="20" spans="2:15">
      <c r="B20" s="106"/>
      <c r="C20" s="106"/>
      <c r="D20" s="106"/>
      <c r="E20" s="63"/>
      <c r="I20" s="107"/>
      <c r="J20" s="108"/>
      <c r="K20" s="109"/>
      <c r="L20" s="63"/>
    </row>
    <row r="21" spans="2:15">
      <c r="B21" s="106"/>
      <c r="C21" s="106"/>
      <c r="D21" s="106"/>
      <c r="E21" s="63"/>
      <c r="I21" s="107"/>
      <c r="J21" s="108"/>
      <c r="K21" s="109"/>
      <c r="L21" s="63"/>
    </row>
    <row r="22" spans="2:15">
      <c r="B22" s="106"/>
      <c r="C22" s="106"/>
      <c r="D22" s="106"/>
      <c r="E22" s="63"/>
      <c r="I22" s="107"/>
      <c r="J22" s="108"/>
      <c r="K22" s="109"/>
      <c r="L22" s="63"/>
    </row>
    <row r="23" spans="2:15">
      <c r="B23" s="110" t="s">
        <v>18</v>
      </c>
      <c r="C23" s="110"/>
      <c r="D23" s="110"/>
      <c r="E23" s="31">
        <f>SUM(E19:E22)</f>
        <v>0</v>
      </c>
      <c r="I23" s="102" t="s">
        <v>18</v>
      </c>
      <c r="J23" s="104"/>
      <c r="K23" s="105"/>
      <c r="L23" s="31">
        <f>SUM(L19:L22)</f>
        <v>0</v>
      </c>
    </row>
    <row r="24" spans="2:15">
      <c r="I24" s="7"/>
      <c r="J24" s="7"/>
      <c r="K24" s="7"/>
      <c r="L24" s="7"/>
    </row>
    <row r="25" spans="2:15">
      <c r="B25" s="7" t="s">
        <v>19</v>
      </c>
      <c r="I25" s="9" t="s">
        <v>20</v>
      </c>
      <c r="J25" s="27"/>
      <c r="K25" s="27"/>
    </row>
    <row r="27" spans="2:15" ht="29.1">
      <c r="B27" s="102" t="s">
        <v>21</v>
      </c>
      <c r="C27" s="103"/>
      <c r="D27" s="101"/>
      <c r="E27" s="29" t="s">
        <v>16</v>
      </c>
      <c r="I27" s="102" t="s">
        <v>17</v>
      </c>
      <c r="J27" s="104"/>
      <c r="K27" s="105"/>
      <c r="L27" s="29" t="s">
        <v>16</v>
      </c>
    </row>
    <row r="28" spans="2:15">
      <c r="B28" s="106"/>
      <c r="C28" s="106"/>
      <c r="D28" s="106"/>
      <c r="E28" s="63"/>
      <c r="I28" s="111" t="s">
        <v>22</v>
      </c>
      <c r="J28" s="112"/>
      <c r="K28" s="113"/>
      <c r="L28" s="32">
        <f>$L$12</f>
        <v>0</v>
      </c>
      <c r="O28" s="19"/>
    </row>
    <row r="29" spans="2:15">
      <c r="B29" s="106"/>
      <c r="C29" s="106"/>
      <c r="D29" s="106"/>
      <c r="E29" s="63"/>
      <c r="I29" s="111" t="s">
        <v>23</v>
      </c>
      <c r="J29" s="112"/>
      <c r="K29" s="113"/>
      <c r="L29" s="32">
        <f>E23</f>
        <v>0</v>
      </c>
    </row>
    <row r="30" spans="2:15">
      <c r="B30" s="106"/>
      <c r="C30" s="106"/>
      <c r="D30" s="106"/>
      <c r="E30" s="63"/>
      <c r="I30" s="111" t="s">
        <v>13</v>
      </c>
      <c r="J30" s="112"/>
      <c r="K30" s="113"/>
      <c r="L30" s="32">
        <f>L23</f>
        <v>0</v>
      </c>
    </row>
    <row r="31" spans="2:15">
      <c r="B31" s="106"/>
      <c r="C31" s="106"/>
      <c r="D31" s="106"/>
      <c r="E31" s="63"/>
      <c r="I31" s="111" t="s">
        <v>19</v>
      </c>
      <c r="J31" s="112"/>
      <c r="K31" s="113"/>
      <c r="L31" s="32">
        <f>E32</f>
        <v>0</v>
      </c>
      <c r="O31" s="19"/>
    </row>
    <row r="32" spans="2:15">
      <c r="B32" s="110" t="s">
        <v>18</v>
      </c>
      <c r="C32" s="110"/>
      <c r="D32" s="110"/>
      <c r="E32" s="31">
        <f>SUM(E28:E31)</f>
        <v>0</v>
      </c>
      <c r="I32" s="102" t="s">
        <v>24</v>
      </c>
      <c r="J32" s="104"/>
      <c r="K32" s="105"/>
      <c r="L32" s="31">
        <f>SUM(L28:L31)</f>
        <v>0</v>
      </c>
    </row>
    <row r="35" spans="2:15" ht="18.600000000000001">
      <c r="B35" s="67" t="s">
        <v>25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5">
      <c r="B36" s="9" t="s">
        <v>26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8" spans="2:15">
      <c r="E38" s="33"/>
      <c r="F38" s="34"/>
      <c r="G38" s="34"/>
      <c r="H38" s="34"/>
      <c r="I38" s="77" t="s">
        <v>27</v>
      </c>
      <c r="J38" s="78"/>
      <c r="K38" s="78"/>
      <c r="L38" s="78"/>
    </row>
    <row r="39" spans="2:15" ht="29.1">
      <c r="B39" s="66" t="s">
        <v>28</v>
      </c>
      <c r="C39" s="114"/>
      <c r="D39" s="29" t="s">
        <v>29</v>
      </c>
      <c r="E39" s="29" t="s">
        <v>30</v>
      </c>
      <c r="F39" s="79" t="s">
        <v>31</v>
      </c>
      <c r="G39" s="80"/>
      <c r="H39" s="29" t="s">
        <v>32</v>
      </c>
      <c r="I39" s="69" t="str">
        <f>$J$11&amp; " people (100%)"</f>
        <v>0 people (100%)</v>
      </c>
      <c r="J39" s="70"/>
      <c r="K39" s="69" t="str">
        <f>$J$12&amp; " people
(67%)"</f>
        <v>0 people
(67%)</v>
      </c>
      <c r="L39" s="70"/>
    </row>
    <row r="40" spans="2:15">
      <c r="B40" s="98" t="s">
        <v>33</v>
      </c>
      <c r="C40" s="98"/>
      <c r="D40" s="64"/>
      <c r="E40" s="65"/>
      <c r="F40" s="115">
        <f>ROUND(IF(E40="Y",D40*0.2,0),2)</f>
        <v>0</v>
      </c>
      <c r="G40" s="116"/>
      <c r="H40" s="36">
        <f>D40+F40</f>
        <v>0</v>
      </c>
      <c r="I40" s="35"/>
      <c r="J40" s="37">
        <f>$H40*$J$11</f>
        <v>0</v>
      </c>
      <c r="K40" s="35"/>
      <c r="L40" s="37">
        <f>$H40*$J$12</f>
        <v>0</v>
      </c>
      <c r="O40" s="19"/>
    </row>
    <row r="41" spans="2:15">
      <c r="B41" s="117" t="s">
        <v>34</v>
      </c>
      <c r="C41" s="117"/>
      <c r="D41" s="64"/>
      <c r="E41" s="65"/>
      <c r="F41" s="115">
        <f t="shared" ref="F41:F44" si="0">ROUND(IF(E41="Y",D41*0.2,0),2)</f>
        <v>0</v>
      </c>
      <c r="G41" s="116"/>
      <c r="H41" s="36">
        <f t="shared" ref="H41:H44" si="1">D41+F41</f>
        <v>0</v>
      </c>
      <c r="I41" s="35"/>
      <c r="J41" s="37">
        <f t="shared" ref="J41:J44" si="2">$H41*$J$11</f>
        <v>0</v>
      </c>
      <c r="K41" s="35"/>
      <c r="L41" s="37">
        <f t="shared" ref="L41:L44" si="3">$H41*$J$12</f>
        <v>0</v>
      </c>
    </row>
    <row r="42" spans="2:15">
      <c r="B42" s="117" t="s">
        <v>34</v>
      </c>
      <c r="C42" s="117"/>
      <c r="D42" s="64"/>
      <c r="E42" s="65"/>
      <c r="F42" s="115">
        <f t="shared" si="0"/>
        <v>0</v>
      </c>
      <c r="G42" s="116"/>
      <c r="H42" s="36">
        <f t="shared" si="1"/>
        <v>0</v>
      </c>
      <c r="I42" s="35"/>
      <c r="J42" s="37">
        <f t="shared" si="2"/>
        <v>0</v>
      </c>
      <c r="K42" s="35"/>
      <c r="L42" s="37">
        <f t="shared" si="3"/>
        <v>0</v>
      </c>
    </row>
    <row r="43" spans="2:15">
      <c r="B43" s="117" t="s">
        <v>34</v>
      </c>
      <c r="C43" s="117"/>
      <c r="D43" s="64"/>
      <c r="E43" s="65"/>
      <c r="F43" s="115">
        <f t="shared" si="0"/>
        <v>0</v>
      </c>
      <c r="G43" s="116"/>
      <c r="H43" s="36">
        <f t="shared" si="1"/>
        <v>0</v>
      </c>
      <c r="I43" s="35"/>
      <c r="J43" s="37">
        <f t="shared" si="2"/>
        <v>0</v>
      </c>
      <c r="K43" s="35"/>
      <c r="L43" s="37">
        <f t="shared" si="3"/>
        <v>0</v>
      </c>
    </row>
    <row r="44" spans="2:15">
      <c r="B44" s="117" t="s">
        <v>34</v>
      </c>
      <c r="C44" s="117"/>
      <c r="D44" s="64"/>
      <c r="E44" s="65"/>
      <c r="F44" s="115">
        <f t="shared" si="0"/>
        <v>0</v>
      </c>
      <c r="G44" s="116"/>
      <c r="H44" s="36">
        <f t="shared" si="1"/>
        <v>0</v>
      </c>
      <c r="I44" s="35"/>
      <c r="J44" s="37">
        <f t="shared" si="2"/>
        <v>0</v>
      </c>
      <c r="K44" s="35"/>
      <c r="L44" s="37">
        <f t="shared" si="3"/>
        <v>0</v>
      </c>
    </row>
    <row r="45" spans="2:15">
      <c r="B45" s="102" t="s">
        <v>18</v>
      </c>
      <c r="C45" s="105"/>
      <c r="D45" s="38">
        <f>SUM(D40:D44)</f>
        <v>0</v>
      </c>
      <c r="E45" s="35"/>
      <c r="F45" s="39"/>
      <c r="G45" s="37"/>
      <c r="H45" s="38">
        <f>SUM(H40:H44)</f>
        <v>0</v>
      </c>
      <c r="I45" s="35"/>
      <c r="J45" s="40">
        <f>SUM(J40:J44)</f>
        <v>0</v>
      </c>
      <c r="K45" s="35"/>
      <c r="L45" s="40">
        <f>SUM(L40:L44)</f>
        <v>0</v>
      </c>
    </row>
    <row r="47" spans="2:15">
      <c r="B47" s="9" t="s">
        <v>35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9" spans="4:15" ht="29.1">
      <c r="D49" s="111" t="s">
        <v>36</v>
      </c>
      <c r="E49" s="103"/>
      <c r="F49" s="103"/>
      <c r="G49" s="100"/>
      <c r="H49" s="29" t="s">
        <v>37</v>
      </c>
      <c r="I49" s="29" t="s">
        <v>30</v>
      </c>
      <c r="J49" s="29" t="s">
        <v>31</v>
      </c>
      <c r="K49" s="29" t="s">
        <v>32</v>
      </c>
      <c r="O49" s="19"/>
    </row>
    <row r="50" spans="4:15">
      <c r="D50" s="107" t="s">
        <v>38</v>
      </c>
      <c r="E50" s="108"/>
      <c r="F50" s="108"/>
      <c r="G50" s="109"/>
      <c r="H50" s="64"/>
      <c r="I50" s="65"/>
      <c r="J50" s="36">
        <f>ROUND(IF(I50="Y",H50*0.2,0),2)</f>
        <v>0</v>
      </c>
      <c r="K50" s="38">
        <f>H50+J50</f>
        <v>0</v>
      </c>
    </row>
    <row r="51" spans="4:15">
      <c r="D51" s="107" t="s">
        <v>39</v>
      </c>
      <c r="E51" s="108"/>
      <c r="F51" s="108"/>
      <c r="G51" s="109"/>
      <c r="H51" s="64"/>
      <c r="I51" s="65"/>
      <c r="J51" s="36">
        <f t="shared" ref="J51:J65" si="4">ROUND(IF(I51="Y",H51*0.2,0),2)</f>
        <v>0</v>
      </c>
      <c r="K51" s="38">
        <f t="shared" ref="K51:K65" si="5">H51+J51</f>
        <v>0</v>
      </c>
    </row>
    <row r="52" spans="4:15">
      <c r="D52" s="107" t="s">
        <v>40</v>
      </c>
      <c r="E52" s="108"/>
      <c r="F52" s="108"/>
      <c r="G52" s="109"/>
      <c r="H52" s="64"/>
      <c r="I52" s="65"/>
      <c r="J52" s="36">
        <f t="shared" si="4"/>
        <v>0</v>
      </c>
      <c r="K52" s="38">
        <f t="shared" si="5"/>
        <v>0</v>
      </c>
    </row>
    <row r="53" spans="4:15">
      <c r="D53" s="107" t="s">
        <v>41</v>
      </c>
      <c r="E53" s="108"/>
      <c r="F53" s="108"/>
      <c r="G53" s="109"/>
      <c r="H53" s="64"/>
      <c r="I53" s="65"/>
      <c r="J53" s="36">
        <f t="shared" si="4"/>
        <v>0</v>
      </c>
      <c r="K53" s="38">
        <f t="shared" si="5"/>
        <v>0</v>
      </c>
    </row>
    <row r="54" spans="4:15">
      <c r="D54" s="118" t="s">
        <v>34</v>
      </c>
      <c r="E54" s="119"/>
      <c r="F54" s="119"/>
      <c r="G54" s="120"/>
      <c r="H54" s="64"/>
      <c r="I54" s="65"/>
      <c r="J54" s="36">
        <f t="shared" si="4"/>
        <v>0</v>
      </c>
      <c r="K54" s="38">
        <f t="shared" si="5"/>
        <v>0</v>
      </c>
    </row>
    <row r="55" spans="4:15">
      <c r="D55" s="118" t="s">
        <v>34</v>
      </c>
      <c r="E55" s="119"/>
      <c r="F55" s="119"/>
      <c r="G55" s="120"/>
      <c r="H55" s="64"/>
      <c r="I55" s="65"/>
      <c r="J55" s="36">
        <f t="shared" si="4"/>
        <v>0</v>
      </c>
      <c r="K55" s="38">
        <f t="shared" si="5"/>
        <v>0</v>
      </c>
    </row>
    <row r="56" spans="4:15">
      <c r="D56" s="118" t="s">
        <v>34</v>
      </c>
      <c r="E56" s="119"/>
      <c r="F56" s="119"/>
      <c r="G56" s="120"/>
      <c r="H56" s="64"/>
      <c r="I56" s="65"/>
      <c r="J56" s="36">
        <f t="shared" si="4"/>
        <v>0</v>
      </c>
      <c r="K56" s="38">
        <f t="shared" si="5"/>
        <v>0</v>
      </c>
    </row>
    <row r="57" spans="4:15">
      <c r="D57" s="118" t="s">
        <v>34</v>
      </c>
      <c r="E57" s="119"/>
      <c r="F57" s="119"/>
      <c r="G57" s="120"/>
      <c r="H57" s="64"/>
      <c r="I57" s="65"/>
      <c r="J57" s="36">
        <f t="shared" si="4"/>
        <v>0</v>
      </c>
      <c r="K57" s="38">
        <f t="shared" si="5"/>
        <v>0</v>
      </c>
    </row>
    <row r="58" spans="4:15">
      <c r="D58" s="118" t="s">
        <v>34</v>
      </c>
      <c r="E58" s="119"/>
      <c r="F58" s="119"/>
      <c r="G58" s="120"/>
      <c r="H58" s="64"/>
      <c r="I58" s="65"/>
      <c r="J58" s="36">
        <f t="shared" si="4"/>
        <v>0</v>
      </c>
      <c r="K58" s="38">
        <f t="shared" si="5"/>
        <v>0</v>
      </c>
    </row>
    <row r="59" spans="4:15">
      <c r="D59" s="118" t="s">
        <v>34</v>
      </c>
      <c r="E59" s="119"/>
      <c r="F59" s="119"/>
      <c r="G59" s="120"/>
      <c r="H59" s="64"/>
      <c r="I59" s="65"/>
      <c r="J59" s="36">
        <f t="shared" si="4"/>
        <v>0</v>
      </c>
      <c r="K59" s="38">
        <f t="shared" si="5"/>
        <v>0</v>
      </c>
    </row>
    <row r="60" spans="4:15">
      <c r="D60" s="118" t="s">
        <v>34</v>
      </c>
      <c r="E60" s="119"/>
      <c r="F60" s="119"/>
      <c r="G60" s="120"/>
      <c r="H60" s="64"/>
      <c r="I60" s="65"/>
      <c r="J60" s="36">
        <f t="shared" si="4"/>
        <v>0</v>
      </c>
      <c r="K60" s="38">
        <f t="shared" si="5"/>
        <v>0</v>
      </c>
    </row>
    <row r="61" spans="4:15">
      <c r="D61" s="118" t="s">
        <v>34</v>
      </c>
      <c r="E61" s="119"/>
      <c r="F61" s="119"/>
      <c r="G61" s="120"/>
      <c r="H61" s="64"/>
      <c r="I61" s="65"/>
      <c r="J61" s="36">
        <f t="shared" si="4"/>
        <v>0</v>
      </c>
      <c r="K61" s="38">
        <f t="shared" si="5"/>
        <v>0</v>
      </c>
    </row>
    <row r="62" spans="4:15">
      <c r="D62" s="118" t="s">
        <v>34</v>
      </c>
      <c r="E62" s="119"/>
      <c r="F62" s="119"/>
      <c r="G62" s="120"/>
      <c r="H62" s="64"/>
      <c r="I62" s="65"/>
      <c r="J62" s="36">
        <f t="shared" si="4"/>
        <v>0</v>
      </c>
      <c r="K62" s="38">
        <f t="shared" si="5"/>
        <v>0</v>
      </c>
    </row>
    <row r="63" spans="4:15">
      <c r="D63" s="118" t="s">
        <v>34</v>
      </c>
      <c r="E63" s="119"/>
      <c r="F63" s="119"/>
      <c r="G63" s="120"/>
      <c r="H63" s="64"/>
      <c r="I63" s="65"/>
      <c r="J63" s="36">
        <f t="shared" si="4"/>
        <v>0</v>
      </c>
      <c r="K63" s="38">
        <f t="shared" si="5"/>
        <v>0</v>
      </c>
    </row>
    <row r="64" spans="4:15">
      <c r="D64" s="118" t="s">
        <v>34</v>
      </c>
      <c r="E64" s="119"/>
      <c r="F64" s="119"/>
      <c r="G64" s="120"/>
      <c r="H64" s="64"/>
      <c r="I64" s="65"/>
      <c r="J64" s="36">
        <f t="shared" si="4"/>
        <v>0</v>
      </c>
      <c r="K64" s="38">
        <f t="shared" si="5"/>
        <v>0</v>
      </c>
    </row>
    <row r="65" spans="2:12">
      <c r="D65" s="118" t="s">
        <v>34</v>
      </c>
      <c r="E65" s="119"/>
      <c r="F65" s="119"/>
      <c r="G65" s="120"/>
      <c r="H65" s="64"/>
      <c r="I65" s="65"/>
      <c r="J65" s="36">
        <f t="shared" si="4"/>
        <v>0</v>
      </c>
      <c r="K65" s="38">
        <f t="shared" si="5"/>
        <v>0</v>
      </c>
    </row>
    <row r="66" spans="2:12">
      <c r="D66" s="28" t="s">
        <v>42</v>
      </c>
      <c r="E66" s="12"/>
      <c r="F66" s="12"/>
      <c r="G66" s="12"/>
      <c r="H66" s="38">
        <f>SUM(H50:H65)</f>
        <v>0</v>
      </c>
      <c r="I66" s="39"/>
      <c r="J66" s="38">
        <f>SUM(J50:J65)</f>
        <v>0</v>
      </c>
      <c r="K66" s="40">
        <f>SUM(K50:K65)</f>
        <v>0</v>
      </c>
    </row>
    <row r="68" spans="2:12">
      <c r="B68" s="9" t="s">
        <v>43</v>
      </c>
    </row>
    <row r="69" spans="2:12">
      <c r="B69" s="7"/>
    </row>
    <row r="70" spans="2:12" ht="30" customHeight="1">
      <c r="F70" s="79" t="str">
        <f>$J$11&amp; " people 
(100%)"</f>
        <v>0 people 
(100%)</v>
      </c>
      <c r="G70" s="83"/>
      <c r="H70" s="84"/>
      <c r="I70" s="79" t="str">
        <f>$J$12&amp; " people
(67%)"</f>
        <v>0 people
(67%)</v>
      </c>
      <c r="J70" s="85"/>
    </row>
    <row r="71" spans="2:12">
      <c r="D71" s="41" t="s">
        <v>26</v>
      </c>
      <c r="E71" s="42"/>
      <c r="F71" s="43"/>
      <c r="G71" s="44"/>
      <c r="H71" s="45">
        <f>J45</f>
        <v>0</v>
      </c>
      <c r="I71" s="46"/>
      <c r="J71" s="47">
        <f>L45</f>
        <v>0</v>
      </c>
    </row>
    <row r="72" spans="2:12">
      <c r="D72" s="20" t="s">
        <v>35</v>
      </c>
      <c r="E72" s="10"/>
      <c r="F72" s="11"/>
      <c r="G72" s="12"/>
      <c r="H72" s="39">
        <f>K66</f>
        <v>0</v>
      </c>
      <c r="I72" s="35"/>
      <c r="J72" s="37">
        <f>K66</f>
        <v>0</v>
      </c>
    </row>
    <row r="73" spans="2:12">
      <c r="D73" s="48" t="s">
        <v>18</v>
      </c>
      <c r="E73" s="22"/>
      <c r="F73" s="48"/>
      <c r="G73" s="49"/>
      <c r="H73" s="50">
        <f>SUM(H71:H72)</f>
        <v>0</v>
      </c>
      <c r="I73" s="51"/>
      <c r="J73" s="52">
        <f>SUM(J71:J72)</f>
        <v>0</v>
      </c>
    </row>
    <row r="76" spans="2:12" ht="18.600000000000001">
      <c r="B76" s="67" t="s">
        <v>44</v>
      </c>
      <c r="C76" s="68"/>
      <c r="D76" s="68"/>
      <c r="E76" s="68"/>
      <c r="F76" s="68"/>
      <c r="G76" s="68"/>
      <c r="H76" s="68"/>
      <c r="I76" s="68"/>
      <c r="J76" s="68"/>
      <c r="K76" s="68"/>
      <c r="L76" s="68"/>
    </row>
    <row r="78" spans="2:12" ht="29.25" customHeight="1">
      <c r="F78" s="86" t="str">
        <f>$J$11&amp; " people 
(100%)"</f>
        <v>0 people 
(100%)</v>
      </c>
      <c r="G78" s="87"/>
      <c r="H78" s="88"/>
      <c r="I78" s="86" t="str">
        <f>$J$12&amp; " people
(67%)"</f>
        <v>0 people
(67%)</v>
      </c>
      <c r="J78" s="89"/>
      <c r="L78" s="33"/>
    </row>
    <row r="79" spans="2:12">
      <c r="C79" s="43" t="s">
        <v>45</v>
      </c>
      <c r="D79" s="44"/>
      <c r="E79" s="44"/>
      <c r="F79" s="53"/>
      <c r="G79" s="121">
        <f>L11</f>
        <v>0</v>
      </c>
      <c r="H79" s="122"/>
      <c r="I79" s="123">
        <f>L12</f>
        <v>0</v>
      </c>
      <c r="J79" s="122"/>
    </row>
    <row r="80" spans="2:12">
      <c r="C80" s="54" t="s">
        <v>13</v>
      </c>
      <c r="F80" s="55"/>
      <c r="G80" s="124">
        <f>SUM($L29:$L31)</f>
        <v>0</v>
      </c>
      <c r="H80" s="125"/>
      <c r="I80" s="126">
        <f>SUM($L29:$L31)</f>
        <v>0</v>
      </c>
      <c r="J80" s="125"/>
    </row>
    <row r="81" spans="2:14">
      <c r="C81" s="28" t="s">
        <v>46</v>
      </c>
      <c r="D81" s="12"/>
      <c r="E81" s="12"/>
      <c r="F81" s="56"/>
      <c r="G81" s="127">
        <f>SUM(G79:H80)</f>
        <v>0</v>
      </c>
      <c r="H81" s="100"/>
      <c r="I81" s="128">
        <f>SUM(I79:J80)</f>
        <v>0</v>
      </c>
      <c r="J81" s="100"/>
      <c r="N81" s="57"/>
    </row>
    <row r="82" spans="2:14">
      <c r="C82" s="43" t="s">
        <v>26</v>
      </c>
      <c r="D82" s="44"/>
      <c r="E82" s="44"/>
      <c r="F82" s="53"/>
      <c r="G82" s="92">
        <f>J45</f>
        <v>0</v>
      </c>
      <c r="H82" s="93"/>
      <c r="I82" s="123">
        <f>L45</f>
        <v>0</v>
      </c>
      <c r="J82" s="122"/>
    </row>
    <row r="83" spans="2:14">
      <c r="C83" s="54" t="s">
        <v>35</v>
      </c>
      <c r="F83" s="55"/>
      <c r="G83" s="94">
        <f>K66</f>
        <v>0</v>
      </c>
      <c r="H83" s="95"/>
      <c r="I83" s="126">
        <f>K66</f>
        <v>0</v>
      </c>
      <c r="J83" s="125"/>
    </row>
    <row r="84" spans="2:14">
      <c r="C84" s="28" t="s">
        <v>47</v>
      </c>
      <c r="D84" s="12"/>
      <c r="E84" s="12"/>
      <c r="F84" s="56"/>
      <c r="G84" s="127">
        <f>SUM(G82:H83)</f>
        <v>0</v>
      </c>
      <c r="H84" s="100"/>
      <c r="I84" s="128">
        <f>SUM(I82:J83)</f>
        <v>0</v>
      </c>
      <c r="J84" s="100"/>
    </row>
    <row r="85" spans="2:14">
      <c r="C85" s="28" t="s">
        <v>44</v>
      </c>
      <c r="D85" s="30"/>
      <c r="E85" s="12"/>
      <c r="F85" s="58"/>
      <c r="G85" s="127">
        <f>G81-G84</f>
        <v>0</v>
      </c>
      <c r="H85" s="100"/>
      <c r="I85" s="128">
        <f>I81-I84</f>
        <v>0</v>
      </c>
      <c r="J85" s="100"/>
      <c r="L85" s="59"/>
    </row>
    <row r="86" spans="2:14">
      <c r="F86" s="60"/>
      <c r="G86" s="60"/>
      <c r="H86" s="60"/>
      <c r="I86" s="60"/>
      <c r="J86" s="60"/>
    </row>
    <row r="88" spans="2:14">
      <c r="B88" s="90" t="e">
        <f>IF(G85&lt;0,'calcs dont delete!'!A12,(IF(I85&gt;0,'calcs dont delete!'!A4,('calcs dont delete!'!A6&amp;'calcs dont delete!'!A7&amp;'calcs dont delete!'!A8&amp;'calcs dont delete!'!A9&amp;'calcs dont delete!'!A10))))</f>
        <v>#DIV/0!</v>
      </c>
      <c r="C88" s="90"/>
      <c r="D88" s="90"/>
      <c r="E88" s="90"/>
      <c r="F88" s="90"/>
      <c r="G88" s="90"/>
      <c r="H88" s="90"/>
      <c r="I88" s="90"/>
      <c r="J88" s="90"/>
      <c r="K88" s="90"/>
      <c r="L88" s="90"/>
    </row>
    <row r="89" spans="2:14"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</row>
    <row r="90" spans="2:14"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</row>
    <row r="91" spans="2:14"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</row>
    <row r="92" spans="2:14"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</row>
    <row r="94" spans="2:14">
      <c r="B94" s="7"/>
      <c r="C94" s="7"/>
      <c r="D94" s="7"/>
      <c r="E94" s="7"/>
      <c r="F94" s="7"/>
      <c r="G94" s="7"/>
      <c r="H94" s="7"/>
      <c r="I94" s="7"/>
    </row>
    <row r="95" spans="2:14">
      <c r="D95" s="61"/>
      <c r="E95" s="7"/>
      <c r="F95" s="7"/>
      <c r="G95" s="7"/>
      <c r="H95" s="7"/>
      <c r="I95" s="7"/>
      <c r="J95" s="7"/>
    </row>
    <row r="99" spans="8:11">
      <c r="H99" s="26"/>
    </row>
    <row r="100" spans="8:11">
      <c r="H100" s="57"/>
      <c r="K100" s="25"/>
    </row>
  </sheetData>
  <mergeCells count="87">
    <mergeCell ref="D65:G65"/>
    <mergeCell ref="D50:G50"/>
    <mergeCell ref="D51:G51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61:G61"/>
    <mergeCell ref="D62:G62"/>
    <mergeCell ref="D63:G63"/>
    <mergeCell ref="D64:G64"/>
    <mergeCell ref="F70:H70"/>
    <mergeCell ref="I70:J70"/>
    <mergeCell ref="F78:H78"/>
    <mergeCell ref="I78:J78"/>
    <mergeCell ref="B88:L92"/>
    <mergeCell ref="G85:H85"/>
    <mergeCell ref="I85:J85"/>
    <mergeCell ref="I84:J84"/>
    <mergeCell ref="G84:H84"/>
    <mergeCell ref="G79:H79"/>
    <mergeCell ref="G80:H80"/>
    <mergeCell ref="G82:H82"/>
    <mergeCell ref="G83:H83"/>
    <mergeCell ref="I79:J79"/>
    <mergeCell ref="I80:J80"/>
    <mergeCell ref="I81:J81"/>
    <mergeCell ref="F44:G44"/>
    <mergeCell ref="F40:G40"/>
    <mergeCell ref="F41:G41"/>
    <mergeCell ref="F42:G42"/>
    <mergeCell ref="F43:G43"/>
    <mergeCell ref="D49:G49"/>
    <mergeCell ref="B76:L76"/>
    <mergeCell ref="B19:D19"/>
    <mergeCell ref="B20:D20"/>
    <mergeCell ref="B21:D21"/>
    <mergeCell ref="B43:C43"/>
    <mergeCell ref="B41:C41"/>
    <mergeCell ref="B40:C40"/>
    <mergeCell ref="B45:C45"/>
    <mergeCell ref="B44:C44"/>
    <mergeCell ref="B42:C42"/>
    <mergeCell ref="B31:D31"/>
    <mergeCell ref="B28:D28"/>
    <mergeCell ref="I27:K27"/>
    <mergeCell ref="I28:K28"/>
    <mergeCell ref="I29:K29"/>
    <mergeCell ref="A1:M1"/>
    <mergeCell ref="B3:C3"/>
    <mergeCell ref="K9:L9"/>
    <mergeCell ref="G9:J9"/>
    <mergeCell ref="B6:L6"/>
    <mergeCell ref="D3:L3"/>
    <mergeCell ref="I30:K30"/>
    <mergeCell ref="I31:K31"/>
    <mergeCell ref="I39:J39"/>
    <mergeCell ref="K10:L10"/>
    <mergeCell ref="B22:D22"/>
    <mergeCell ref="B23:D23"/>
    <mergeCell ref="B30:D30"/>
    <mergeCell ref="G11:H11"/>
    <mergeCell ref="G12:H12"/>
    <mergeCell ref="K39:L39"/>
    <mergeCell ref="I38:L38"/>
    <mergeCell ref="F39:G39"/>
    <mergeCell ref="I82:J82"/>
    <mergeCell ref="I83:J83"/>
    <mergeCell ref="G81:H81"/>
    <mergeCell ref="B39:C39"/>
    <mergeCell ref="B18:D18"/>
    <mergeCell ref="B27:D27"/>
    <mergeCell ref="B35:L35"/>
    <mergeCell ref="I19:K19"/>
    <mergeCell ref="I20:K20"/>
    <mergeCell ref="I21:K21"/>
    <mergeCell ref="I18:K18"/>
    <mergeCell ref="B32:D32"/>
    <mergeCell ref="I32:K32"/>
    <mergeCell ref="I22:K22"/>
    <mergeCell ref="I23:K23"/>
    <mergeCell ref="B29:D29"/>
  </mergeCells>
  <conditionalFormatting sqref="F86:H86">
    <cfRule type="containsText" dxfId="3" priority="5" operator="containsText" text="LOSS">
      <formula>NOT(ISERROR(SEARCH("LOSS",F86)))</formula>
    </cfRule>
  </conditionalFormatting>
  <conditionalFormatting sqref="I86:J86">
    <cfRule type="containsText" dxfId="2" priority="4" operator="containsText" text="LOSS">
      <formula>NOT(ISERROR(SEARCH("LOSS",I86)))</formula>
    </cfRule>
  </conditionalFormatting>
  <pageMargins left="0.23622047244094491" right="0.23622047244094491" top="0.74803149606299213" bottom="0.74803149606299213" header="0.31496062992125984" footer="0.31496062992125984"/>
  <pageSetup paperSize="9" scale="99" fitToHeight="2" orientation="portrait" horizontalDpi="300" verticalDpi="300" r:id="rId1"/>
  <rowBreaks count="1" manualBreakCount="1">
    <brk id="45" max="1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" operator="beginsWith" id="{6FD67B37-0079-4D81-96A2-3E979A8C30EE}">
            <xm:f>LEFT(B88,LEN('calcs dont delete!'!$A$6))='calcs dont delete!'!$A$6</xm:f>
            <xm:f>'calcs dont delete!'!$A$6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B88:L91</xm:sqref>
        </x14:conditionalFormatting>
        <x14:conditionalFormatting xmlns:xm="http://schemas.microsoft.com/office/excel/2006/main">
          <x14:cfRule type="beginsWith" priority="1" operator="beginsWith" id="{F4209C92-4579-4AF7-97B0-6EC23B95239B}">
            <xm:f>LEFT(B88,LEN('calcs dont delete!'!$A$12))='calcs dont delete!'!$A$12</xm:f>
            <xm:f>'calcs dont delete!'!$A$12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B88:L92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'calcs dont delete!'!$A$1:$A$3</xm:f>
          </x14:formula1>
          <xm:sqref>E40:E44 I50:I65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30" sqref="F30"/>
    </sheetView>
  </sheetViews>
  <sheetFormatPr defaultRowHeight="14.4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15" sqref="G15:G16"/>
    </sheetView>
  </sheetViews>
  <sheetFormatPr defaultRowHeight="14.4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27" sqref="H27"/>
    </sheetView>
  </sheetViews>
  <sheetFormatPr defaultRowHeight="14.4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B12"/>
  <sheetViews>
    <sheetView workbookViewId="0">
      <selection activeCell="A6" sqref="A6"/>
    </sheetView>
  </sheetViews>
  <sheetFormatPr defaultRowHeight="14.45"/>
  <sheetData>
    <row r="1" spans="1:2">
      <c r="A1" s="1" t="s">
        <v>48</v>
      </c>
      <c r="B1" s="2"/>
    </row>
    <row r="2" spans="1:2">
      <c r="A2" s="1" t="s">
        <v>49</v>
      </c>
      <c r="B2" s="2"/>
    </row>
    <row r="3" spans="1:2">
      <c r="A3" s="1"/>
      <c r="B3" s="2"/>
    </row>
    <row r="4" spans="1:2">
      <c r="A4" s="2" t="s">
        <v>50</v>
      </c>
      <c r="B4" s="2"/>
    </row>
    <row r="5" spans="1:2">
      <c r="A5" s="2"/>
      <c r="B5" s="2"/>
    </row>
    <row r="6" spans="1:2">
      <c r="A6" s="1" t="s">
        <v>51</v>
      </c>
      <c r="B6" s="2"/>
    </row>
    <row r="7" spans="1:2">
      <c r="A7" s="1" t="s">
        <v>52</v>
      </c>
      <c r="B7" s="2"/>
    </row>
    <row r="8" spans="1:2">
      <c r="A8" s="3" t="e">
        <f>ROUNDUP((((Budget!I83-Budget!I80)/(Budget!E11-Budget!H45))-Budget!J12),0)</f>
        <v>#DIV/0!</v>
      </c>
      <c r="B8" s="2"/>
    </row>
    <row r="9" spans="1:2">
      <c r="A9" s="1" t="s">
        <v>53</v>
      </c>
      <c r="B9" s="2"/>
    </row>
    <row r="10" spans="1:2">
      <c r="A10" s="1" t="s">
        <v>54</v>
      </c>
      <c r="B10" s="2"/>
    </row>
    <row r="12" spans="1:2">
      <c r="A12" s="1" t="s">
        <v>55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39E2A5E75F94CB7D8E25D3FF9A05B" ma:contentTypeVersion="18" ma:contentTypeDescription="Create a new document." ma:contentTypeScope="" ma:versionID="da02b3facdf97b6916386bd4cc0c7bf3">
  <xsd:schema xmlns:xsd="http://www.w3.org/2001/XMLSchema" xmlns:xs="http://www.w3.org/2001/XMLSchema" xmlns:p="http://schemas.microsoft.com/office/2006/metadata/properties" xmlns:ns2="90b56c0c-c24f-40af-adb1-57883941fcef" xmlns:ns3="8bf504e7-2d3c-47cb-89a1-957e24d369a1" xmlns:ns4="edb9d0e4-5370-4cfb-9e4e-bdf6de379f60" targetNamespace="http://schemas.microsoft.com/office/2006/metadata/properties" ma:root="true" ma:fieldsID="e7b3233183ef3a0b2e07caa20709fa32" ns2:_="" ns3:_="" ns4:_="">
    <xsd:import namespace="90b56c0c-c24f-40af-adb1-57883941fcef"/>
    <xsd:import namespace="8bf504e7-2d3c-47cb-89a1-957e24d369a1"/>
    <xsd:import namespace="edb9d0e4-5370-4cfb-9e4e-bdf6de379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56c0c-c24f-40af-adb1-57883941f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084387-097e-4aef-8f33-0dee7b0eb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504e7-2d3c-47cb-89a1-957e24d36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9d0e4-5370-4cfb-9e4e-bdf6de379f6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289b926-80d1-4958-ba5c-199a08f69ddb}" ma:internalName="TaxCatchAll" ma:showField="CatchAllData" ma:web="8bf504e7-2d3c-47cb-89a1-957e24d36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b56c0c-c24f-40af-adb1-57883941fcef">
      <Terms xmlns="http://schemas.microsoft.com/office/infopath/2007/PartnerControls"/>
    </lcf76f155ced4ddcb4097134ff3c332f>
    <TaxCatchAll xmlns="edb9d0e4-5370-4cfb-9e4e-bdf6de379f60" xsi:nil="true"/>
  </documentManagement>
</p:properties>
</file>

<file path=customXml/itemProps1.xml><?xml version="1.0" encoding="utf-8"?>
<ds:datastoreItem xmlns:ds="http://schemas.openxmlformats.org/officeDocument/2006/customXml" ds:itemID="{3BF8BED3-764B-4E7C-BBE5-F324819751EA}"/>
</file>

<file path=customXml/itemProps2.xml><?xml version="1.0" encoding="utf-8"?>
<ds:datastoreItem xmlns:ds="http://schemas.openxmlformats.org/officeDocument/2006/customXml" ds:itemID="{6E122F68-DAA4-4FF5-A0EC-58EB6DB87DF1}"/>
</file>

<file path=customXml/itemProps3.xml><?xml version="1.0" encoding="utf-8"?>
<ds:datastoreItem xmlns:ds="http://schemas.openxmlformats.org/officeDocument/2006/customXml" ds:itemID="{3CF79B4E-B700-412A-B911-4BD046B5E1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Bristol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Winchester</dc:creator>
  <cp:keywords/>
  <dc:description/>
  <cp:lastModifiedBy/>
  <cp:revision/>
  <dcterms:created xsi:type="dcterms:W3CDTF">2015-01-09T15:36:42Z</dcterms:created>
  <dcterms:modified xsi:type="dcterms:W3CDTF">2022-10-24T08:19:34Z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0x01010054B39E2A5E75F94CB7D8E25D3FF9A05B</vt:lpwstr>
  </property>
  <property fmtid="{D5CDD505-2E9C-101B-9397-08002B2CF9AE}" pid="3" name="MediaServiceImageTags">
    <vt:lpwstr/>
  </property>
</Properties>
</file>